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90" windowHeight="5385" activeTab="0"/>
  </bookViews>
  <sheets>
    <sheet name="2004" sheetId="1" r:id="rId1"/>
    <sheet name="dla kontrolującej" sheetId="2" r:id="rId2"/>
  </sheets>
  <definedNames/>
  <calcPr fullCalcOnLoad="1"/>
</workbook>
</file>

<file path=xl/sharedStrings.xml><?xml version="1.0" encoding="utf-8"?>
<sst xmlns="http://schemas.openxmlformats.org/spreadsheetml/2006/main" count="61" uniqueCount="33">
  <si>
    <t>Lp</t>
  </si>
  <si>
    <t>Nazwa zadania</t>
  </si>
  <si>
    <t>Razem rehabilitacja zawodowa</t>
  </si>
  <si>
    <t>Razem rehabilitacja społeczna</t>
  </si>
  <si>
    <t>Razem zadania</t>
  </si>
  <si>
    <t>Koszty obsługi realizowanych zadań</t>
  </si>
  <si>
    <t>Ogółem (zadania + koszty obsługi)</t>
  </si>
  <si>
    <t xml:space="preserve">% wykonania </t>
  </si>
  <si>
    <t>planu</t>
  </si>
  <si>
    <t>Otrzymane środki</t>
  </si>
  <si>
    <t>Kwota nie</t>
  </si>
  <si>
    <t>wykonania planu</t>
  </si>
  <si>
    <t xml:space="preserve">Kwota nie </t>
  </si>
  <si>
    <t>zwrot kosztów przystosowania tworzonych i istniejących stanowisk pracy art. 26</t>
  </si>
  <si>
    <t>zwrot kosztów rozeznania przez służby medycyny pracy potrzeb o których mowa wyżej</t>
  </si>
  <si>
    <t>zobowiązania dotyczące zwrotu kosztów wynagrodzeń i składek na ubezpieczenia społeczne</t>
  </si>
  <si>
    <t>dofinansowanie zaopatrzenia w sprzęt rehabilitacyjny, przedmioty ortopedyczne i środki pomocnicze art. 35a ust. 1 pkt. 7 lit. C</t>
  </si>
  <si>
    <t xml:space="preserve">udzielanie pożyczek osobom niepełnosprawnym na rozpoczęcie działalności gospodarczej lub rolniczej art. 12 </t>
  </si>
  <si>
    <t xml:space="preserve">Wykonanie </t>
  </si>
  <si>
    <t>% wykorzystania otrzym. środk.</t>
  </si>
  <si>
    <t>Plan 2005</t>
  </si>
  <si>
    <t>w 2005 r.</t>
  </si>
  <si>
    <t>wykorz. środk.</t>
  </si>
  <si>
    <t>finansowanie kosztów szkolenia i przekwalifikowania zawodowego osób niepełnosprawnych art.38 i 40</t>
  </si>
  <si>
    <t>dofinansowanie do wysokości 50% oprocentowania kredytu bankowego art. 13</t>
  </si>
  <si>
    <t>dofinansowanie sportu, kultury, rekreacji i turystyki osób niepełnosprawnych art. 35 a  ust. 1 pkt. 7 lit. B</t>
  </si>
  <si>
    <t>dofinansowanie turnusów rehabilitacyjnych art. 35 a ust. 1 pkt. 7 lit. A</t>
  </si>
  <si>
    <t xml:space="preserve">dofinansowanie likwidacji barier architektonicznych, w komunikowaniu się i technicznych art. 35 a ust. 1 pkt.7 lit. d </t>
  </si>
  <si>
    <t>zobowiązania dot. finansowania w części lub całości kosztów działania Warsztatu Terapii Zajęciowej w Koniecpolu art. 35a ust.1 pkt.8</t>
  </si>
  <si>
    <t>w  2005 r.</t>
  </si>
  <si>
    <t>Załącznik Nr 1</t>
  </si>
  <si>
    <t>do protokołu kontroli nr ....................</t>
  </si>
  <si>
    <t>z dnia .....................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</si>
</sst>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0.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1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62"/>
      <name val="Arial CE"/>
      <family val="2"/>
    </font>
    <font>
      <b/>
      <sz val="8"/>
      <color indexed="6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sz val="9"/>
      <color indexed="62"/>
      <name val="Arial CE"/>
      <family val="2"/>
    </font>
    <font>
      <b/>
      <sz val="9"/>
      <color indexed="62"/>
      <name val="Arial CE"/>
      <family val="2"/>
    </font>
    <font>
      <b/>
      <sz val="9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0"/>
      <color indexed="2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43" fontId="8" fillId="0" borderId="3" xfId="15" applyFont="1" applyBorder="1" applyAlignment="1">
      <alignment vertical="center" wrapText="1"/>
    </xf>
    <xf numFmtId="43" fontId="9" fillId="0" borderId="3" xfId="15" applyFont="1" applyBorder="1" applyAlignment="1">
      <alignment vertical="center" wrapText="1"/>
    </xf>
    <xf numFmtId="43" fontId="10" fillId="0" borderId="3" xfId="15" applyFont="1" applyBorder="1" applyAlignment="1">
      <alignment vertical="center" wrapText="1"/>
    </xf>
    <xf numFmtId="43" fontId="11" fillId="0" borderId="3" xfId="15" applyFont="1" applyBorder="1" applyAlignment="1">
      <alignment vertical="center"/>
    </xf>
    <xf numFmtId="9" fontId="8" fillId="0" borderId="3" xfId="17" applyNumberFormat="1" applyFont="1" applyBorder="1" applyAlignment="1">
      <alignment horizontal="center" vertical="center" wrapText="1"/>
    </xf>
    <xf numFmtId="165" fontId="8" fillId="0" borderId="3" xfId="17" applyNumberFormat="1" applyFont="1" applyBorder="1" applyAlignment="1">
      <alignment horizontal="center" vertical="center" wrapText="1"/>
    </xf>
    <xf numFmtId="165" fontId="9" fillId="0" borderId="3" xfId="17" applyNumberFormat="1" applyFont="1" applyBorder="1" applyAlignment="1">
      <alignment horizontal="center" vertical="center" wrapText="1"/>
    </xf>
    <xf numFmtId="165" fontId="10" fillId="0" borderId="3" xfId="17" applyNumberFormat="1" applyFont="1" applyBorder="1" applyAlignment="1">
      <alignment horizontal="center" vertical="center" wrapText="1"/>
    </xf>
    <xf numFmtId="165" fontId="11" fillId="0" borderId="3" xfId="17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20" zoomScaleNormal="120" workbookViewId="0" topLeftCell="C1">
      <selection activeCell="G6" sqref="G6"/>
    </sheetView>
  </sheetViews>
  <sheetFormatPr defaultColWidth="9.00390625" defaultRowHeight="12.75"/>
  <cols>
    <col min="1" max="1" width="2.75390625" style="0" customWidth="1"/>
    <col min="2" max="2" width="51.75390625" style="0" customWidth="1"/>
    <col min="3" max="3" width="14.125" style="0" customWidth="1"/>
    <col min="4" max="4" width="14.00390625" style="0" customWidth="1"/>
    <col min="5" max="5" width="14.125" style="0" customWidth="1"/>
    <col min="6" max="6" width="12.25390625" style="0" customWidth="1"/>
    <col min="7" max="7" width="11.625" style="0" customWidth="1"/>
    <col min="8" max="8" width="8.875" style="8" customWidth="1"/>
    <col min="9" max="9" width="11.75390625" style="8" customWidth="1"/>
  </cols>
  <sheetData>
    <row r="1" spans="8:9" s="1" customFormat="1" ht="11.25" customHeight="1">
      <c r="H1" s="7"/>
      <c r="I1" s="7"/>
    </row>
    <row r="2" spans="1:9" s="2" customFormat="1" ht="11.25">
      <c r="A2" s="35" t="s">
        <v>0</v>
      </c>
      <c r="B2" s="35" t="s">
        <v>1</v>
      </c>
      <c r="C2" s="35" t="s">
        <v>20</v>
      </c>
      <c r="D2" s="4" t="s">
        <v>9</v>
      </c>
      <c r="E2" s="4" t="s">
        <v>18</v>
      </c>
      <c r="F2" s="4" t="s">
        <v>12</v>
      </c>
      <c r="G2" s="4" t="s">
        <v>10</v>
      </c>
      <c r="H2" s="4" t="s">
        <v>7</v>
      </c>
      <c r="I2" s="29" t="s">
        <v>19</v>
      </c>
    </row>
    <row r="3" spans="1:9" s="2" customFormat="1" ht="11.25">
      <c r="A3" s="36"/>
      <c r="B3" s="36"/>
      <c r="C3" s="36"/>
      <c r="D3" s="5" t="s">
        <v>21</v>
      </c>
      <c r="E3" s="5" t="s">
        <v>29</v>
      </c>
      <c r="F3" s="5" t="s">
        <v>11</v>
      </c>
      <c r="G3" s="5" t="s">
        <v>22</v>
      </c>
      <c r="H3" s="5" t="s">
        <v>8</v>
      </c>
      <c r="I3" s="30"/>
    </row>
    <row r="4" spans="1:9" s="26" customFormat="1" ht="9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s="9" customFormat="1" ht="24.75" customHeight="1">
      <c r="A5" s="12">
        <v>1</v>
      </c>
      <c r="B5" s="13" t="s">
        <v>13</v>
      </c>
      <c r="C5" s="17"/>
      <c r="D5" s="17"/>
      <c r="E5" s="17"/>
      <c r="F5" s="17"/>
      <c r="G5" s="17"/>
      <c r="H5" s="21"/>
      <c r="I5" s="22"/>
    </row>
    <row r="6" spans="1:9" s="9" customFormat="1" ht="24.75" customHeight="1">
      <c r="A6" s="12">
        <v>2</v>
      </c>
      <c r="B6" s="13" t="s">
        <v>14</v>
      </c>
      <c r="C6" s="17"/>
      <c r="D6" s="17"/>
      <c r="E6" s="17"/>
      <c r="F6" s="17"/>
      <c r="G6" s="17"/>
      <c r="H6" s="22"/>
      <c r="I6" s="22"/>
    </row>
    <row r="7" spans="1:9" s="9" customFormat="1" ht="24.75" customHeight="1">
      <c r="A7" s="12">
        <v>3</v>
      </c>
      <c r="B7" s="13" t="s">
        <v>15</v>
      </c>
      <c r="C7" s="17">
        <v>110850</v>
      </c>
      <c r="D7" s="17">
        <v>67950</v>
      </c>
      <c r="E7" s="17">
        <v>67745.59</v>
      </c>
      <c r="F7" s="17">
        <f>SUM(C7-E7)</f>
        <v>43104.41</v>
      </c>
      <c r="G7" s="17">
        <f>SUM(D7-E7)</f>
        <v>204.4100000000035</v>
      </c>
      <c r="H7" s="22">
        <f>E7/C7</f>
        <v>0.6111465042850699</v>
      </c>
      <c r="I7" s="22">
        <f>E7/D7</f>
        <v>0.9969917586460633</v>
      </c>
    </row>
    <row r="8" spans="1:9" s="9" customFormat="1" ht="24.75" customHeight="1">
      <c r="A8" s="12">
        <v>4</v>
      </c>
      <c r="B8" s="13" t="s">
        <v>23</v>
      </c>
      <c r="C8" s="17">
        <v>15000</v>
      </c>
      <c r="D8" s="17">
        <v>15000</v>
      </c>
      <c r="E8" s="17">
        <v>7334.7</v>
      </c>
      <c r="F8" s="17">
        <f>SUM(C8-E8)</f>
        <v>7665.3</v>
      </c>
      <c r="G8" s="17">
        <f>SUM(D8-E8)</f>
        <v>7665.3</v>
      </c>
      <c r="H8" s="22">
        <f>E8/C8</f>
        <v>0.48897999999999997</v>
      </c>
      <c r="I8" s="22">
        <f>E8/D8</f>
        <v>0.48897999999999997</v>
      </c>
    </row>
    <row r="9" spans="1:9" s="9" customFormat="1" ht="24.75" customHeight="1">
      <c r="A9" s="12">
        <v>5</v>
      </c>
      <c r="B9" s="13" t="s">
        <v>17</v>
      </c>
      <c r="C9" s="17">
        <v>36500</v>
      </c>
      <c r="D9" s="17">
        <v>36500</v>
      </c>
      <c r="E9" s="17">
        <v>36500</v>
      </c>
      <c r="F9" s="17">
        <f>SUM(C9-E9)</f>
        <v>0</v>
      </c>
      <c r="G9" s="17">
        <f>SUM(D9-E9)</f>
        <v>0</v>
      </c>
      <c r="H9" s="22">
        <f>E9/C9</f>
        <v>1</v>
      </c>
      <c r="I9" s="22">
        <f>E9/D9</f>
        <v>1</v>
      </c>
    </row>
    <row r="10" spans="1:9" s="9" customFormat="1" ht="24.75" customHeight="1">
      <c r="A10" s="12">
        <v>6</v>
      </c>
      <c r="B10" s="13" t="s">
        <v>24</v>
      </c>
      <c r="C10" s="17">
        <v>863</v>
      </c>
      <c r="D10" s="17">
        <v>863</v>
      </c>
      <c r="E10" s="17">
        <v>851.67</v>
      </c>
      <c r="F10" s="17">
        <f>SUM(C10-E10)</f>
        <v>11.330000000000041</v>
      </c>
      <c r="G10" s="17">
        <f>SUM(D10-E10)</f>
        <v>11.330000000000041</v>
      </c>
      <c r="H10" s="22">
        <f>E10/C10</f>
        <v>0.9868713789107764</v>
      </c>
      <c r="I10" s="22">
        <f>E10/D10</f>
        <v>0.9868713789107764</v>
      </c>
    </row>
    <row r="11" spans="1:9" s="10" customFormat="1" ht="24.75" customHeight="1">
      <c r="A11" s="37" t="s">
        <v>2</v>
      </c>
      <c r="B11" s="38"/>
      <c r="C11" s="18">
        <f>SUM(C5:C10)</f>
        <v>163213</v>
      </c>
      <c r="D11" s="18">
        <f>SUM(D5:D10)</f>
        <v>120313</v>
      </c>
      <c r="E11" s="18">
        <f>SUM(E5:E10)</f>
        <v>112431.95999999999</v>
      </c>
      <c r="F11" s="18">
        <f>SUM(F5:F10)</f>
        <v>50781.04000000001</v>
      </c>
      <c r="G11" s="18">
        <f>SUM(G5:G10)</f>
        <v>7881.040000000004</v>
      </c>
      <c r="H11" s="23">
        <f aca="true" t="shared" si="0" ref="H11:H20">E11/C11</f>
        <v>0.6888664505891074</v>
      </c>
      <c r="I11" s="23">
        <f aca="true" t="shared" si="1" ref="I11:I20">E11/D11</f>
        <v>0.9344955241744449</v>
      </c>
    </row>
    <row r="12" spans="1:9" s="9" customFormat="1" ht="24.75" customHeight="1">
      <c r="A12" s="14">
        <v>7</v>
      </c>
      <c r="B12" s="13" t="s">
        <v>26</v>
      </c>
      <c r="C12" s="17">
        <v>364182</v>
      </c>
      <c r="D12" s="17">
        <v>364182</v>
      </c>
      <c r="E12" s="17">
        <v>363095</v>
      </c>
      <c r="F12" s="17">
        <f>SUM(C12-E12)</f>
        <v>1087</v>
      </c>
      <c r="G12" s="17">
        <f>SUM(D12-E12)</f>
        <v>1087</v>
      </c>
      <c r="H12" s="22">
        <f t="shared" si="0"/>
        <v>0.9970152286494116</v>
      </c>
      <c r="I12" s="22">
        <f t="shared" si="1"/>
        <v>0.9970152286494116</v>
      </c>
    </row>
    <row r="13" spans="1:9" s="9" customFormat="1" ht="24.75" customHeight="1">
      <c r="A13" s="12">
        <v>8</v>
      </c>
      <c r="B13" s="13" t="s">
        <v>25</v>
      </c>
      <c r="C13" s="17">
        <v>47658</v>
      </c>
      <c r="D13" s="17">
        <v>47658</v>
      </c>
      <c r="E13" s="17">
        <v>47657.42</v>
      </c>
      <c r="F13" s="17">
        <f>SUM(C13-E13)</f>
        <v>0.5800000000017462</v>
      </c>
      <c r="G13" s="17">
        <f>SUM(D13-E13)</f>
        <v>0.5800000000017462</v>
      </c>
      <c r="H13" s="22">
        <f t="shared" si="0"/>
        <v>0.9999878299550967</v>
      </c>
      <c r="I13" s="22">
        <f t="shared" si="1"/>
        <v>0.9999878299550967</v>
      </c>
    </row>
    <row r="14" spans="1:9" s="9" customFormat="1" ht="24.75" customHeight="1">
      <c r="A14" s="12">
        <v>9</v>
      </c>
      <c r="B14" s="13" t="s">
        <v>16</v>
      </c>
      <c r="C14" s="17">
        <v>378432</v>
      </c>
      <c r="D14" s="17">
        <v>378432</v>
      </c>
      <c r="E14" s="17">
        <v>378432</v>
      </c>
      <c r="F14" s="17">
        <f>SUM(C14-E14)</f>
        <v>0</v>
      </c>
      <c r="G14" s="17">
        <f>SUM(D14-E14)</f>
        <v>0</v>
      </c>
      <c r="H14" s="22">
        <f t="shared" si="0"/>
        <v>1</v>
      </c>
      <c r="I14" s="22">
        <f t="shared" si="1"/>
        <v>1</v>
      </c>
    </row>
    <row r="15" spans="1:9" s="9" customFormat="1" ht="24.75" customHeight="1">
      <c r="A15" s="12">
        <v>10</v>
      </c>
      <c r="B15" s="13" t="s">
        <v>27</v>
      </c>
      <c r="C15" s="17">
        <v>284153</v>
      </c>
      <c r="D15" s="17">
        <v>284153</v>
      </c>
      <c r="E15" s="17">
        <v>283770.79</v>
      </c>
      <c r="F15" s="17">
        <f>SUM(C15-E15)</f>
        <v>382.21000000002095</v>
      </c>
      <c r="G15" s="17">
        <f>SUM(D15-E15)</f>
        <v>382.21000000002095</v>
      </c>
      <c r="H15" s="22">
        <f t="shared" si="0"/>
        <v>0.9986549147818252</v>
      </c>
      <c r="I15" s="22">
        <f t="shared" si="1"/>
        <v>0.9986549147818252</v>
      </c>
    </row>
    <row r="16" spans="1:9" s="9" customFormat="1" ht="24.75" customHeight="1">
      <c r="A16" s="15">
        <v>11</v>
      </c>
      <c r="B16" s="16" t="s">
        <v>28</v>
      </c>
      <c r="C16" s="17">
        <v>422280</v>
      </c>
      <c r="D16" s="17">
        <v>422280</v>
      </c>
      <c r="E16" s="17">
        <v>412227.9</v>
      </c>
      <c r="F16" s="17">
        <f>SUM(C16-E16)</f>
        <v>10052.099999999977</v>
      </c>
      <c r="G16" s="17">
        <f>SUM(D16-E16)</f>
        <v>10052.099999999977</v>
      </c>
      <c r="H16" s="22">
        <f t="shared" si="0"/>
        <v>0.9761956521739131</v>
      </c>
      <c r="I16" s="22">
        <f t="shared" si="1"/>
        <v>0.9761956521739131</v>
      </c>
    </row>
    <row r="17" spans="1:9" s="10" customFormat="1" ht="24.75" customHeight="1">
      <c r="A17" s="31" t="s">
        <v>3</v>
      </c>
      <c r="B17" s="31"/>
      <c r="C17" s="18">
        <f>SUM(C12:C16)</f>
        <v>1496705</v>
      </c>
      <c r="D17" s="18">
        <f>SUM(D12:D16)</f>
        <v>1496705</v>
      </c>
      <c r="E17" s="18">
        <f>SUM(E12:E16)</f>
        <v>1485183.1099999999</v>
      </c>
      <c r="F17" s="18">
        <f>SUM(F12:F16)</f>
        <v>11521.89</v>
      </c>
      <c r="G17" s="18">
        <f>SUM(G12:G16)</f>
        <v>11521.89</v>
      </c>
      <c r="H17" s="23">
        <f t="shared" si="0"/>
        <v>0.9923018296858765</v>
      </c>
      <c r="I17" s="23">
        <f t="shared" si="1"/>
        <v>0.9923018296858765</v>
      </c>
    </row>
    <row r="18" spans="1:9" s="11" customFormat="1" ht="24.75" customHeight="1">
      <c r="A18" s="32" t="s">
        <v>4</v>
      </c>
      <c r="B18" s="32"/>
      <c r="C18" s="19">
        <f>SUM(C17+C11)</f>
        <v>1659918</v>
      </c>
      <c r="D18" s="19">
        <f>D11+D17</f>
        <v>1617018</v>
      </c>
      <c r="E18" s="19">
        <f>E11+E17</f>
        <v>1597615.0699999998</v>
      </c>
      <c r="F18" s="19">
        <f>F11+F17</f>
        <v>62302.93000000001</v>
      </c>
      <c r="G18" s="19">
        <f>G11+G17</f>
        <v>19402.930000000004</v>
      </c>
      <c r="H18" s="24">
        <f t="shared" si="0"/>
        <v>0.9624662603815368</v>
      </c>
      <c r="I18" s="24">
        <f t="shared" si="1"/>
        <v>0.9880007952910851</v>
      </c>
    </row>
    <row r="19" spans="1:9" s="9" customFormat="1" ht="24.75" customHeight="1">
      <c r="A19" s="33" t="s">
        <v>5</v>
      </c>
      <c r="B19" s="33"/>
      <c r="C19" s="17">
        <v>41497</v>
      </c>
      <c r="D19" s="17">
        <v>40426</v>
      </c>
      <c r="E19" s="17">
        <v>40191</v>
      </c>
      <c r="F19" s="17">
        <v>1306</v>
      </c>
      <c r="G19" s="17">
        <v>235</v>
      </c>
      <c r="H19" s="22">
        <f t="shared" si="0"/>
        <v>0.9685278453864135</v>
      </c>
      <c r="I19" s="22">
        <f t="shared" si="1"/>
        <v>0.9941869094147331</v>
      </c>
    </row>
    <row r="20" spans="1:9" s="3" customFormat="1" ht="24.75" customHeight="1">
      <c r="A20" s="34" t="s">
        <v>6</v>
      </c>
      <c r="B20" s="34"/>
      <c r="C20" s="20">
        <f>SUM(C18:C19)</f>
        <v>1701415</v>
      </c>
      <c r="D20" s="20">
        <f>SUM(D18:D19)</f>
        <v>1657444</v>
      </c>
      <c r="E20" s="20">
        <f>SUM(E18:E19)</f>
        <v>1637806.0699999998</v>
      </c>
      <c r="F20" s="20">
        <f>SUM(F18:F19)</f>
        <v>63608.93000000001</v>
      </c>
      <c r="G20" s="20">
        <f>SUM(G18:G19)</f>
        <v>19637.930000000004</v>
      </c>
      <c r="H20" s="25">
        <f t="shared" si="0"/>
        <v>0.9626141006162516</v>
      </c>
      <c r="I20" s="25">
        <f t="shared" si="1"/>
        <v>0.9881516781260784</v>
      </c>
    </row>
    <row r="22" s="27" customFormat="1" ht="12"/>
  </sheetData>
  <mergeCells count="9">
    <mergeCell ref="A20:B20"/>
    <mergeCell ref="C2:C3"/>
    <mergeCell ref="B2:B3"/>
    <mergeCell ref="A2:A3"/>
    <mergeCell ref="A11:B11"/>
    <mergeCell ref="I2:I3"/>
    <mergeCell ref="A17:B17"/>
    <mergeCell ref="A18:B18"/>
    <mergeCell ref="A19:B19"/>
  </mergeCells>
  <printOptions/>
  <pageMargins left="0.25" right="0.5" top="1.27" bottom="0.984251968503937" header="0.5118110236220472" footer="0.5118110236220472"/>
  <pageSetup horizontalDpi="300" verticalDpi="300" orientation="landscape" paperSize="9" r:id="rId1"/>
  <headerFooter alignWithMargins="0">
    <oddHeader>&amp;C&amp;"Times New Roman CE,Pogrubiona"&amp;12Wykorzystanie środków z PFRON w 2005 roku &amp;RZałącznik Nr 2
do sprawozdania z działalności
PCPR w Częstochowie
za 2005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3">
      <selection activeCell="C4" sqref="A4:IV4"/>
    </sheetView>
  </sheetViews>
  <sheetFormatPr defaultColWidth="9.00390625" defaultRowHeight="12.75"/>
  <cols>
    <col min="1" max="1" width="2.75390625" style="0" customWidth="1"/>
    <col min="2" max="2" width="51.75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00390625" style="0" customWidth="1"/>
    <col min="7" max="7" width="11.25390625" style="0" customWidth="1"/>
    <col min="8" max="8" width="8.875" style="8" customWidth="1"/>
    <col min="9" max="9" width="11.75390625" style="8" customWidth="1"/>
  </cols>
  <sheetData>
    <row r="1" ht="12.75">
      <c r="I1" s="28" t="s">
        <v>30</v>
      </c>
    </row>
    <row r="2" spans="8:9" ht="12.75">
      <c r="H2" s="39" t="s">
        <v>31</v>
      </c>
      <c r="I2" s="39"/>
    </row>
    <row r="3" ht="12.75">
      <c r="I3" s="8" t="s">
        <v>32</v>
      </c>
    </row>
    <row r="4" spans="8:9" s="1" customFormat="1" ht="11.25" customHeight="1">
      <c r="H4" s="7"/>
      <c r="I4" s="7"/>
    </row>
    <row r="5" spans="1:9" s="2" customFormat="1" ht="11.25">
      <c r="A5" s="35" t="s">
        <v>0</v>
      </c>
      <c r="B5" s="35" t="s">
        <v>1</v>
      </c>
      <c r="C5" s="35" t="s">
        <v>20</v>
      </c>
      <c r="D5" s="4" t="s">
        <v>9</v>
      </c>
      <c r="E5" s="4" t="s">
        <v>18</v>
      </c>
      <c r="F5" s="4" t="s">
        <v>12</v>
      </c>
      <c r="G5" s="4" t="s">
        <v>10</v>
      </c>
      <c r="H5" s="4" t="s">
        <v>7</v>
      </c>
      <c r="I5" s="29" t="s">
        <v>19</v>
      </c>
    </row>
    <row r="6" spans="1:9" s="2" customFormat="1" ht="11.25">
      <c r="A6" s="36"/>
      <c r="B6" s="36"/>
      <c r="C6" s="36"/>
      <c r="D6" s="5" t="s">
        <v>21</v>
      </c>
      <c r="E6" s="5" t="s">
        <v>29</v>
      </c>
      <c r="F6" s="5" t="s">
        <v>11</v>
      </c>
      <c r="G6" s="5" t="s">
        <v>22</v>
      </c>
      <c r="H6" s="5" t="s">
        <v>8</v>
      </c>
      <c r="I6" s="30"/>
    </row>
    <row r="7" spans="1:9" s="26" customFormat="1" ht="9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s="9" customFormat="1" ht="24.75" customHeight="1">
      <c r="A8" s="12">
        <v>1</v>
      </c>
      <c r="B8" s="13" t="s">
        <v>15</v>
      </c>
      <c r="C8" s="17">
        <v>110850</v>
      </c>
      <c r="D8" s="17">
        <v>67950</v>
      </c>
      <c r="E8" s="17">
        <v>67745.59</v>
      </c>
      <c r="F8" s="17">
        <f>SUM(C8-E8)</f>
        <v>43104.41</v>
      </c>
      <c r="G8" s="17">
        <f>SUM(D8-E8)</f>
        <v>204.4100000000035</v>
      </c>
      <c r="H8" s="22">
        <f>E8/C8</f>
        <v>0.6111465042850699</v>
      </c>
      <c r="I8" s="22">
        <f>E8/D8</f>
        <v>0.9969917586460633</v>
      </c>
    </row>
    <row r="9" spans="1:9" s="9" customFormat="1" ht="24.75" customHeight="1">
      <c r="A9" s="12">
        <v>2</v>
      </c>
      <c r="B9" s="13" t="s">
        <v>23</v>
      </c>
      <c r="C9" s="17">
        <v>15000</v>
      </c>
      <c r="D9" s="17">
        <v>15000</v>
      </c>
      <c r="E9" s="17">
        <v>7334.7</v>
      </c>
      <c r="F9" s="17">
        <f>SUM(C9-E9)</f>
        <v>7665.3</v>
      </c>
      <c r="G9" s="17">
        <f>SUM(D9-E9)</f>
        <v>7665.3</v>
      </c>
      <c r="H9" s="22">
        <f>E9/C9</f>
        <v>0.48897999999999997</v>
      </c>
      <c r="I9" s="22">
        <f>E9/D9</f>
        <v>0.48897999999999997</v>
      </c>
    </row>
    <row r="10" spans="1:9" s="9" customFormat="1" ht="24.75" customHeight="1">
      <c r="A10" s="12">
        <v>3</v>
      </c>
      <c r="B10" s="13" t="s">
        <v>17</v>
      </c>
      <c r="C10" s="17">
        <v>36500</v>
      </c>
      <c r="D10" s="17">
        <v>36500</v>
      </c>
      <c r="E10" s="17">
        <v>36500</v>
      </c>
      <c r="F10" s="17">
        <f>SUM(C10-E10)</f>
        <v>0</v>
      </c>
      <c r="G10" s="17">
        <f>SUM(D10-E10)</f>
        <v>0</v>
      </c>
      <c r="H10" s="22">
        <f>E10/C10</f>
        <v>1</v>
      </c>
      <c r="I10" s="22">
        <f>E10/D10</f>
        <v>1</v>
      </c>
    </row>
    <row r="11" spans="1:9" s="9" customFormat="1" ht="24.75" customHeight="1">
      <c r="A11" s="12">
        <v>4</v>
      </c>
      <c r="B11" s="13" t="s">
        <v>24</v>
      </c>
      <c r="C11" s="17">
        <v>863</v>
      </c>
      <c r="D11" s="17">
        <v>863</v>
      </c>
      <c r="E11" s="17">
        <v>851.67</v>
      </c>
      <c r="F11" s="17">
        <f>SUM(C11-E11)</f>
        <v>11.330000000000041</v>
      </c>
      <c r="G11" s="17">
        <f>SUM(D11-E11)</f>
        <v>11.330000000000041</v>
      </c>
      <c r="H11" s="22">
        <f>E11/C11</f>
        <v>0.9868713789107764</v>
      </c>
      <c r="I11" s="22">
        <f>E11/D11</f>
        <v>0.9868713789107764</v>
      </c>
    </row>
    <row r="12" spans="1:9" s="10" customFormat="1" ht="24.75" customHeight="1">
      <c r="A12" s="37" t="s">
        <v>2</v>
      </c>
      <c r="B12" s="38"/>
      <c r="C12" s="18">
        <f>SUM(C8:C11)</f>
        <v>163213</v>
      </c>
      <c r="D12" s="18">
        <f>SUM(D8:D11)</f>
        <v>120313</v>
      </c>
      <c r="E12" s="18">
        <f>SUM(E8:E11)</f>
        <v>112431.95999999999</v>
      </c>
      <c r="F12" s="18">
        <f>SUM(F8:F11)</f>
        <v>50781.04000000001</v>
      </c>
      <c r="G12" s="18">
        <f>SUM(G8:G11)</f>
        <v>7881.040000000004</v>
      </c>
      <c r="H12" s="23">
        <f aca="true" t="shared" si="0" ref="H12:H21">E12/C12</f>
        <v>0.6888664505891074</v>
      </c>
      <c r="I12" s="23">
        <f aca="true" t="shared" si="1" ref="I12:I21">E12/D12</f>
        <v>0.9344955241744449</v>
      </c>
    </row>
    <row r="13" spans="1:9" s="9" customFormat="1" ht="24.75" customHeight="1">
      <c r="A13" s="14">
        <v>5</v>
      </c>
      <c r="B13" s="13" t="s">
        <v>26</v>
      </c>
      <c r="C13" s="17">
        <v>364182</v>
      </c>
      <c r="D13" s="17">
        <v>364182</v>
      </c>
      <c r="E13" s="17">
        <v>363095</v>
      </c>
      <c r="F13" s="17">
        <f>SUM(C13-E13)</f>
        <v>1087</v>
      </c>
      <c r="G13" s="17">
        <f>SUM(D13-E13)</f>
        <v>1087</v>
      </c>
      <c r="H13" s="22">
        <f t="shared" si="0"/>
        <v>0.9970152286494116</v>
      </c>
      <c r="I13" s="22">
        <f t="shared" si="1"/>
        <v>0.9970152286494116</v>
      </c>
    </row>
    <row r="14" spans="1:9" s="9" customFormat="1" ht="24.75" customHeight="1">
      <c r="A14" s="14">
        <v>6</v>
      </c>
      <c r="B14" s="13" t="s">
        <v>25</v>
      </c>
      <c r="C14" s="17">
        <v>47658</v>
      </c>
      <c r="D14" s="17">
        <v>47658</v>
      </c>
      <c r="E14" s="17">
        <v>47657.42</v>
      </c>
      <c r="F14" s="17">
        <f>SUM(C14-E14)</f>
        <v>0.5800000000017462</v>
      </c>
      <c r="G14" s="17">
        <f>SUM(D14-E14)</f>
        <v>0.5800000000017462</v>
      </c>
      <c r="H14" s="22">
        <f t="shared" si="0"/>
        <v>0.9999878299550967</v>
      </c>
      <c r="I14" s="22">
        <f t="shared" si="1"/>
        <v>0.9999878299550967</v>
      </c>
    </row>
    <row r="15" spans="1:9" s="9" customFormat="1" ht="24.75" customHeight="1">
      <c r="A15" s="14">
        <v>7</v>
      </c>
      <c r="B15" s="13" t="s">
        <v>16</v>
      </c>
      <c r="C15" s="17">
        <v>378432</v>
      </c>
      <c r="D15" s="17">
        <v>378432</v>
      </c>
      <c r="E15" s="17">
        <v>378432</v>
      </c>
      <c r="F15" s="17">
        <f>SUM(C15-E15)</f>
        <v>0</v>
      </c>
      <c r="G15" s="17">
        <f>SUM(D15-E15)</f>
        <v>0</v>
      </c>
      <c r="H15" s="22">
        <f t="shared" si="0"/>
        <v>1</v>
      </c>
      <c r="I15" s="22">
        <f t="shared" si="1"/>
        <v>1</v>
      </c>
    </row>
    <row r="16" spans="1:9" s="9" customFormat="1" ht="24.75" customHeight="1">
      <c r="A16" s="14">
        <v>8</v>
      </c>
      <c r="B16" s="13" t="s">
        <v>27</v>
      </c>
      <c r="C16" s="17">
        <v>284153</v>
      </c>
      <c r="D16" s="17">
        <v>284153</v>
      </c>
      <c r="E16" s="17">
        <v>283770.79</v>
      </c>
      <c r="F16" s="17">
        <f>SUM(C16-E16)</f>
        <v>382.21000000002095</v>
      </c>
      <c r="G16" s="17">
        <f>SUM(D16-E16)</f>
        <v>382.21000000002095</v>
      </c>
      <c r="H16" s="22">
        <f t="shared" si="0"/>
        <v>0.9986549147818252</v>
      </c>
      <c r="I16" s="22">
        <f t="shared" si="1"/>
        <v>0.9986549147818252</v>
      </c>
    </row>
    <row r="17" spans="1:9" s="9" customFormat="1" ht="24.75" customHeight="1">
      <c r="A17" s="14">
        <v>9</v>
      </c>
      <c r="B17" s="16" t="s">
        <v>28</v>
      </c>
      <c r="C17" s="17">
        <v>422280</v>
      </c>
      <c r="D17" s="17">
        <v>422280</v>
      </c>
      <c r="E17" s="17">
        <v>422280</v>
      </c>
      <c r="F17" s="17">
        <f>SUM(C17-E17)</f>
        <v>0</v>
      </c>
      <c r="G17" s="17">
        <f>SUM(D17-E17)</f>
        <v>0</v>
      </c>
      <c r="H17" s="22">
        <f t="shared" si="0"/>
        <v>1</v>
      </c>
      <c r="I17" s="22">
        <f t="shared" si="1"/>
        <v>1</v>
      </c>
    </row>
    <row r="18" spans="1:9" s="10" customFormat="1" ht="24.75" customHeight="1">
      <c r="A18" s="31" t="s">
        <v>3</v>
      </c>
      <c r="B18" s="31"/>
      <c r="C18" s="18">
        <f>SUM(C13:C17)</f>
        <v>1496705</v>
      </c>
      <c r="D18" s="18">
        <f>SUM(D13:D17)</f>
        <v>1496705</v>
      </c>
      <c r="E18" s="18">
        <f>SUM(E13:E17)</f>
        <v>1495235.21</v>
      </c>
      <c r="F18" s="18">
        <f>SUM(F13:F17)</f>
        <v>1469.7900000000227</v>
      </c>
      <c r="G18" s="18">
        <f>SUM(G13:G17)</f>
        <v>1469.7900000000227</v>
      </c>
      <c r="H18" s="23">
        <f t="shared" si="0"/>
        <v>0.9990179828356289</v>
      </c>
      <c r="I18" s="23">
        <f t="shared" si="1"/>
        <v>0.9990179828356289</v>
      </c>
    </row>
    <row r="19" spans="1:9" s="11" customFormat="1" ht="24.75" customHeight="1">
      <c r="A19" s="32" t="s">
        <v>4</v>
      </c>
      <c r="B19" s="32"/>
      <c r="C19" s="19">
        <f>SUM(C18+C12)</f>
        <v>1659918</v>
      </c>
      <c r="D19" s="19">
        <f>D12+D18</f>
        <v>1617018</v>
      </c>
      <c r="E19" s="19">
        <f>E12+E18</f>
        <v>1607667.17</v>
      </c>
      <c r="F19" s="19">
        <f>F12+F18</f>
        <v>52250.83000000003</v>
      </c>
      <c r="G19" s="19">
        <f>G12+G18</f>
        <v>9350.830000000027</v>
      </c>
      <c r="H19" s="24">
        <f t="shared" si="0"/>
        <v>0.9685220414502402</v>
      </c>
      <c r="I19" s="24">
        <f t="shared" si="1"/>
        <v>0.9942172381507194</v>
      </c>
    </row>
    <row r="20" spans="1:9" s="9" customFormat="1" ht="24.75" customHeight="1">
      <c r="A20" s="33" t="s">
        <v>5</v>
      </c>
      <c r="B20" s="33"/>
      <c r="C20" s="17">
        <v>41497</v>
      </c>
      <c r="D20" s="17">
        <v>40426</v>
      </c>
      <c r="E20" s="17">
        <v>40191</v>
      </c>
      <c r="F20" s="17">
        <v>1306</v>
      </c>
      <c r="G20" s="17">
        <v>235</v>
      </c>
      <c r="H20" s="22">
        <f t="shared" si="0"/>
        <v>0.9685278453864135</v>
      </c>
      <c r="I20" s="22">
        <f t="shared" si="1"/>
        <v>0.9941869094147331</v>
      </c>
    </row>
    <row r="21" spans="1:9" s="3" customFormat="1" ht="24.75" customHeight="1">
      <c r="A21" s="34" t="s">
        <v>6</v>
      </c>
      <c r="B21" s="34"/>
      <c r="C21" s="20">
        <f>SUM(C19:C20)</f>
        <v>1701415</v>
      </c>
      <c r="D21" s="20">
        <f>SUM(D19:D20)</f>
        <v>1657444</v>
      </c>
      <c r="E21" s="20">
        <f>SUM(E19:E20)</f>
        <v>1647858.17</v>
      </c>
      <c r="F21" s="20">
        <f>SUM(F19:F20)</f>
        <v>53556.83000000003</v>
      </c>
      <c r="G21" s="20">
        <f>SUM(G19:G20)</f>
        <v>9585.830000000027</v>
      </c>
      <c r="H21" s="25">
        <f t="shared" si="0"/>
        <v>0.9685221830064975</v>
      </c>
      <c r="I21" s="25">
        <f t="shared" si="1"/>
        <v>0.9942164984156328</v>
      </c>
    </row>
    <row r="23" s="27" customFormat="1" ht="12"/>
  </sheetData>
  <mergeCells count="10">
    <mergeCell ref="A21:B21"/>
    <mergeCell ref="H2:I2"/>
    <mergeCell ref="A12:B12"/>
    <mergeCell ref="A18:B18"/>
    <mergeCell ref="A19:B19"/>
    <mergeCell ref="A20:B20"/>
    <mergeCell ref="A5:A6"/>
    <mergeCell ref="B5:B6"/>
    <mergeCell ref="C5:C6"/>
    <mergeCell ref="I5:I6"/>
  </mergeCells>
  <printOptions/>
  <pageMargins left="0.23" right="0.5" top="0.77" bottom="0.71" header="0.47" footer="0.5"/>
  <pageSetup horizontalDpi="300" verticalDpi="300" orientation="landscape" paperSize="9" r:id="rId1"/>
  <headerFooter alignWithMargins="0">
    <oddHeader>&amp;C&amp;"Arial CE,Kursywa"&amp;12Wykorzystanie środków PFRON w 2005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WCT-O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.</cp:lastModifiedBy>
  <cp:lastPrinted>2006-03-15T07:27:21Z</cp:lastPrinted>
  <dcterms:created xsi:type="dcterms:W3CDTF">2000-02-08T10:24:00Z</dcterms:created>
  <dcterms:modified xsi:type="dcterms:W3CDTF">2006-03-15T07:45:58Z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-32747945</vt:i4>
  </property>
  <property fmtid="{D5CDD505-2E9C-101B-9397-08002B2CF9AE}" pid="4" name="_EmailSubje">
    <vt:lpwstr>w załączeniu uchwały dot. podziału środków PFRON i sprawozdanie z działalności PCPR</vt:lpwstr>
  </property>
  <property fmtid="{D5CDD505-2E9C-101B-9397-08002B2CF9AE}" pid="5" name="_AuthorEma">
    <vt:lpwstr>mhuras@wp.pl</vt:lpwstr>
  </property>
  <property fmtid="{D5CDD505-2E9C-101B-9397-08002B2CF9AE}" pid="6" name="_AuthorEmailDisplayNa">
    <vt:lpwstr>Marcin Huras</vt:lpwstr>
  </property>
</Properties>
</file>