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Drogi" sheetId="1" r:id="rId1"/>
    <sheet name="Pozostałe" sheetId="2" r:id="rId2"/>
  </sheets>
  <definedNames>
    <definedName name="_xlnm.Print_Area" localSheetId="0">'Drogi'!$A$1:$G$127</definedName>
    <definedName name="_xlnm.Print_Area" localSheetId="1">'Pozostałe'!$A$1:$G$180</definedName>
    <definedName name="_xlnm.Print_Titles" localSheetId="0">'Drogi'!$7:$9</definedName>
  </definedNames>
  <calcPr fullCalcOnLoad="1"/>
</workbook>
</file>

<file path=xl/sharedStrings.xml><?xml version="1.0" encoding="utf-8"?>
<sst xmlns="http://schemas.openxmlformats.org/spreadsheetml/2006/main" count="361" uniqueCount="85">
  <si>
    <t>L.p</t>
  </si>
  <si>
    <t>Nazwa zadania</t>
  </si>
  <si>
    <t>Nakłady na lata</t>
  </si>
  <si>
    <t>Razem</t>
  </si>
  <si>
    <t>budżet powiatu</t>
  </si>
  <si>
    <t>środki pomocowe</t>
  </si>
  <si>
    <t>inne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</si>
  <si>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</si>
  <si>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</si>
  <si>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</si>
  <si>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</si>
  <si>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</si>
  <si>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</si>
  <si>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</si>
  <si>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</si>
  <si>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Żródła finansowania</t>
  </si>
  <si>
    <t>Modernizacja i zakupy inwestycyjne                                   w ZOZ w Blachowni</t>
  </si>
  <si>
    <t>III.  Infrastruktura edukacyjna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</si>
  <si>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</si>
  <si>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</si>
  <si>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</si>
  <si>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</si>
  <si>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V. Ochrona środowiska</t>
  </si>
  <si>
    <t>System selektywnej zbiórki Odpadów w Subregionie Północnym</t>
  </si>
  <si>
    <t>IV. Infrastruktura ochrony zdrowia</t>
  </si>
  <si>
    <t>VI. Infrastruktura Informatyczna</t>
  </si>
  <si>
    <t>Budowa hali sportowej przy LO                    w Kamienicy Polskiej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</si>
  <si>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</si>
  <si>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</si>
  <si>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</si>
  <si>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</si>
  <si>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Przebudowa klatki schodowej  oraz inne prace budowlane                               w budynku DPS Turów</t>
  </si>
  <si>
    <t>Zadanie inwestycyjne na drogach powiatowych (m. inn. konkursy RPO)</t>
  </si>
  <si>
    <t>Przebudowa obiektów mostowych ze względu na stan techniczny</t>
  </si>
  <si>
    <t xml:space="preserve">Nakłady w latach  </t>
  </si>
  <si>
    <t xml:space="preserve">Nakłady w latach </t>
  </si>
  <si>
    <t>E- Powiat Częstochowski
 Zakup sprzętu informatycznego, modernizacja i ochrona sieci 
w Starostwie Powiatowym</t>
  </si>
  <si>
    <t>Obwodnica drogi DK 1 na odcinku Poczesna – Wrzosowa 
(realizacja 2010r.)</t>
  </si>
  <si>
    <t>Plan wydatków na finansowanie wieloletnich programów inwestycyjnych</t>
  </si>
  <si>
    <t>w złotych</t>
  </si>
  <si>
    <t>Nakłady w latach</t>
  </si>
  <si>
    <t>Zakup sprzętu komputerowego i oprogramowania DPS Lelów</t>
  </si>
  <si>
    <t>Modernizacja i zakup wyposażenia pralni DPS Turów</t>
  </si>
  <si>
    <t>Załącznik nr 1</t>
  </si>
  <si>
    <t>Termomodernizacja  budynku głównego w DPS Turów</t>
  </si>
  <si>
    <t>Modernizacja instalacji solarnej w DPS Turów</t>
  </si>
  <si>
    <t>Termomodernizacja budynku administracyjno-gospodarczego Domu Dziecka  w Chorzenicach</t>
  </si>
  <si>
    <t>Termomodernizacja  budynku szkoły Specjalnego Ośrodka  Szkolno-Wychowawczego w Bogumiłku etap II</t>
  </si>
  <si>
    <t>Modernizacja systemu cieplnego szpitala -  kontynuacja</t>
  </si>
  <si>
    <t>VII. Administracja</t>
  </si>
  <si>
    <t>Termomodernizacja elewacji zewnętrznej w Starostwie  Powiatowym w Częstochowie Placówka  Zamiejscowa w Koniecpolu</t>
  </si>
  <si>
    <t>Termomodernizacja  budynków w obwodach drogowych nr 1 Rudniki, nr 2  Koniecpol, nr 3 Poczesna Powiatowego Zarządu Dróg w Częstochowie</t>
  </si>
  <si>
    <t>Przebudowa dróg powiatowych Herby-Puszczew, Puszczew-Cisie, Blachownia - Łojki, Gorzelnia-Wyrazów, Łojki-Częstochowa</t>
  </si>
  <si>
    <t>Przebudowa DP 1036 S m. Wierzchowisko dł. 2,7 km</t>
  </si>
  <si>
    <t>Przebudowa DP 1073 S m. Czarny Las dł. 4,1 km</t>
  </si>
  <si>
    <t>Przebudowa DP 1025 S m. Borowno ul. Sobieskiego (od ul.Cmentarnej do ul.Jasnej)</t>
  </si>
  <si>
    <t>Przebudowa mostu na DP 1029 S w m. Garnek</t>
  </si>
  <si>
    <t>Przebudowa DP 1044 S, 1069 S m. Turów 9 korekta łuku</t>
  </si>
  <si>
    <t>Przebudowa drogi powiatowej nr 1028S  wm. Skrzydlów (budowa chodnika z nawierzchnią)</t>
  </si>
  <si>
    <t>Budowa boiska znawierzchnią z trawy syntetycznej przy LO w Kamienicy Polskiej</t>
  </si>
  <si>
    <t xml:space="preserve">Ogółem </t>
  </si>
  <si>
    <t>Przebudowa DP 1051 S m. Aleksandria ul. Gościnna</t>
  </si>
  <si>
    <t>Modernizacja pracowni zajęć praktycznych dla uczniów Zasadniczej Szkoły Zawodowej przy Zespole Szkół Ponadgimnazjalnych w Koniecpolu</t>
  </si>
  <si>
    <t>Budowa i wyposażenie sali  gimnastycznej dla szkół specjalnych: podstawowej, gimnazjum i ponadgimnazjalnej - przysposabiającej do pracy w Bogumiłku</t>
  </si>
  <si>
    <t>Przebudowa budynku internatu Zespołu Szkół im. Władysława Szafera</t>
  </si>
  <si>
    <t>Poprawa połączenia pomiędzy DK-1 a planowaną A-1 poprzez przebudowę  DP 1053 S Starcza DW 908 (konkurs RPO)</t>
  </si>
  <si>
    <t>inne (subwencja)</t>
  </si>
  <si>
    <t>Przebudowa  DP nr 1088 S Dąbrowa Zielona - Borowce</t>
  </si>
  <si>
    <t>Poprawa bezpieczeństwa na uzupełniającej sieci dróg - budowy chodnika i odwodnienia przy drodze Nr 1057 S Wrzosowa ul. Długa - Huta Stara ul. Główna</t>
  </si>
  <si>
    <t>inne FOGR</t>
  </si>
  <si>
    <t>Przebudowa drogi powiatowej S 1000 Jamno - DK 1 o dł 1.800 mb</t>
  </si>
  <si>
    <t>Przebudowa drogi powiatowej S 1090 Aleksandrów - DW 786 o dł. 800 mb</t>
  </si>
  <si>
    <t>Zakup ciągnika i kosiarki dla Zespołu Szkół Ponadgimnazjalnych w Koniecpolu</t>
  </si>
  <si>
    <t>Wykonanie przyłącza energii elektrycznej w Zespole Szkół Ponadgimnazlanych w Koniecpolu</t>
  </si>
  <si>
    <t>VIII. Bezpieczeństwo publiczne i ochrona przeciwpożarowa</t>
  </si>
  <si>
    <t>Dofinansowanie zakupu strażackiego samochodu specjalistycznego</t>
  </si>
  <si>
    <t>Zakup samochodu mikrobus do przewozu osób niepełnosprawnych  Dom Dziecka we Wrzosowej</t>
  </si>
  <si>
    <t>Zakup samochodu mikrobus do przewozu osób niepełnosprawnych  Dom Dziecka w Chorzenicach</t>
  </si>
  <si>
    <t xml:space="preserve">Zakup samochodu mikrobus z windą do przewozu osób niepełnosprawnych na wózkach Dom Pomocy Społecznej w Blachowni </t>
  </si>
  <si>
    <t xml:space="preserve">Przebudowa uzupełniającej sieci dróg powiatowych Subregionu Północnego – przebudowa drogi powiatowej 1059 S DK 91 - Rudniki Nowe - Kościelec - DK-1 </t>
  </si>
  <si>
    <t>Zakup nieruchomości dla potrzeb Domu Dziecka we Wrzosowej</t>
  </si>
  <si>
    <t>Modernizacja drogi powiatowej 1103 S Wąsosz - Gródek dł. 1,5 km</t>
  </si>
  <si>
    <t>Zakup wieloczynnościowej drukarki</t>
  </si>
  <si>
    <t>inne( PFGZGiK)</t>
  </si>
  <si>
    <t>Zakup nieruchomości i prawa wieczystego użytkowania gruntu na rzecz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</si>
</sst>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/>
    </xf>
    <xf numFmtId="3" fontId="2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Zeros="0" view="pageBreakPreview" zoomScaleSheetLayoutView="100" workbookViewId="0" topLeftCell="A1">
      <selection activeCell="G127" sqref="A1:G127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  <col min="5" max="5" width="12.57421875" style="0" customWidth="1"/>
    <col min="6" max="6" width="12.421875" style="0" customWidth="1"/>
    <col min="7" max="7" width="12.57421875" style="0" customWidth="1"/>
  </cols>
  <sheetData>
    <row r="1" spans="5:6" ht="14.25">
      <c r="E1" s="106" t="s">
        <v>43</v>
      </c>
      <c r="F1" s="106"/>
    </row>
    <row r="3" spans="1:6" ht="15.75">
      <c r="A3" s="105" t="s">
        <v>38</v>
      </c>
      <c r="B3" s="105"/>
      <c r="C3" s="105"/>
      <c r="D3" s="105"/>
      <c r="E3" s="105"/>
      <c r="F3" s="105"/>
    </row>
    <row r="5" spans="1:2" ht="18.75">
      <c r="A5" s="6" t="s">
        <v>14</v>
      </c>
      <c r="B5" s="6"/>
    </row>
    <row r="6" ht="13.5" thickBot="1">
      <c r="F6" t="s">
        <v>39</v>
      </c>
    </row>
    <row r="7" spans="1:10" ht="15.75">
      <c r="A7" s="110" t="s">
        <v>0</v>
      </c>
      <c r="B7" s="116" t="s">
        <v>1</v>
      </c>
      <c r="C7" s="114" t="s">
        <v>11</v>
      </c>
      <c r="D7" s="112" t="s">
        <v>2</v>
      </c>
      <c r="E7" s="102" t="s">
        <v>40</v>
      </c>
      <c r="F7" s="103"/>
      <c r="G7" s="104"/>
      <c r="H7" s="12"/>
      <c r="I7" s="12"/>
      <c r="J7" s="12"/>
    </row>
    <row r="8" spans="1:7" ht="15.75">
      <c r="A8" s="111"/>
      <c r="B8" s="117"/>
      <c r="C8" s="115"/>
      <c r="D8" s="113"/>
      <c r="E8" s="35">
        <v>2008</v>
      </c>
      <c r="F8" s="2">
        <v>2009</v>
      </c>
      <c r="G8" s="37">
        <v>2010</v>
      </c>
    </row>
    <row r="9" spans="1:7" ht="12.75" customHeight="1" thickBot="1">
      <c r="A9" s="58">
        <v>1</v>
      </c>
      <c r="B9" s="8">
        <v>2</v>
      </c>
      <c r="C9" s="59">
        <v>3</v>
      </c>
      <c r="D9" s="8">
        <v>4</v>
      </c>
      <c r="E9" s="60">
        <v>5</v>
      </c>
      <c r="F9" s="8">
        <v>6</v>
      </c>
      <c r="G9" s="61">
        <v>7</v>
      </c>
    </row>
    <row r="10" spans="1:7" ht="12.75" customHeight="1">
      <c r="A10" s="107">
        <v>1</v>
      </c>
      <c r="B10" s="91" t="s">
        <v>12</v>
      </c>
      <c r="C10" s="53" t="s">
        <v>3</v>
      </c>
      <c r="D10" s="40">
        <f>SUM(D11+D12+D13)</f>
        <v>7800000</v>
      </c>
      <c r="E10" s="40">
        <v>210000</v>
      </c>
      <c r="F10" s="40">
        <f>SUM(F11:F13)</f>
        <v>3795000</v>
      </c>
      <c r="G10" s="40">
        <f>SUM(G11+G12+G13)</f>
        <v>3795000</v>
      </c>
    </row>
    <row r="11" spans="1:7" ht="15" customHeight="1">
      <c r="A11" s="108"/>
      <c r="B11" s="92"/>
      <c r="C11" s="16" t="s">
        <v>4</v>
      </c>
      <c r="D11" s="31">
        <f aca="true" t="shared" si="0" ref="D11:D24">SUM(E11:G11)</f>
        <v>2940000</v>
      </c>
      <c r="E11" s="36">
        <v>105000</v>
      </c>
      <c r="F11" s="31">
        <v>1417500</v>
      </c>
      <c r="G11" s="38">
        <v>1417500</v>
      </c>
    </row>
    <row r="12" spans="1:7" ht="14.25" customHeight="1">
      <c r="A12" s="108"/>
      <c r="B12" s="92"/>
      <c r="C12" s="16" t="s">
        <v>5</v>
      </c>
      <c r="D12" s="31">
        <f t="shared" si="0"/>
        <v>1920000</v>
      </c>
      <c r="E12" s="36"/>
      <c r="F12" s="31">
        <v>960000</v>
      </c>
      <c r="G12" s="38">
        <v>960000</v>
      </c>
    </row>
    <row r="13" spans="1:7" ht="84" customHeight="1" thickBot="1">
      <c r="A13" s="109"/>
      <c r="B13" s="93"/>
      <c r="C13" s="47" t="s">
        <v>6</v>
      </c>
      <c r="D13" s="48">
        <f t="shared" si="0"/>
        <v>2940000</v>
      </c>
      <c r="E13" s="49">
        <v>105000</v>
      </c>
      <c r="F13" s="48">
        <v>1417500</v>
      </c>
      <c r="G13" s="50">
        <v>1417500</v>
      </c>
    </row>
    <row r="14" spans="1:7" ht="12.75">
      <c r="A14" s="88">
        <v>2</v>
      </c>
      <c r="B14" s="91" t="s">
        <v>28</v>
      </c>
      <c r="C14" s="45" t="s">
        <v>3</v>
      </c>
      <c r="D14" s="39">
        <f>SUM(D15+D16+D17)</f>
        <v>12464000</v>
      </c>
      <c r="E14" s="39">
        <v>350000</v>
      </c>
      <c r="F14" s="39">
        <f>SUM(F15+F16+F17)</f>
        <v>6167000</v>
      </c>
      <c r="G14" s="39">
        <v>5947000</v>
      </c>
    </row>
    <row r="15" spans="1:7" ht="12.75">
      <c r="A15" s="89"/>
      <c r="B15" s="92"/>
      <c r="C15" s="16" t="s">
        <v>4</v>
      </c>
      <c r="D15" s="31">
        <v>3356000</v>
      </c>
      <c r="E15" s="36">
        <v>175000</v>
      </c>
      <c r="F15" s="31">
        <v>1712000</v>
      </c>
      <c r="G15" s="38">
        <v>1469000</v>
      </c>
    </row>
    <row r="16" spans="1:7" ht="12.75">
      <c r="A16" s="89"/>
      <c r="B16" s="92"/>
      <c r="C16" s="16" t="s">
        <v>5</v>
      </c>
      <c r="D16" s="31">
        <f t="shared" si="0"/>
        <v>5752000</v>
      </c>
      <c r="E16" s="36"/>
      <c r="F16" s="31">
        <v>2846000</v>
      </c>
      <c r="G16" s="38">
        <v>2906000</v>
      </c>
    </row>
    <row r="17" spans="1:7" ht="13.5" thickBot="1">
      <c r="A17" s="90"/>
      <c r="B17" s="93"/>
      <c r="C17" s="23" t="s">
        <v>6</v>
      </c>
      <c r="D17" s="46">
        <v>3356000</v>
      </c>
      <c r="E17" s="51">
        <v>175000</v>
      </c>
      <c r="F17" s="46">
        <v>1609000</v>
      </c>
      <c r="G17" s="52">
        <v>1572000</v>
      </c>
    </row>
    <row r="18" spans="1:7" ht="12.75">
      <c r="A18" s="94">
        <v>3</v>
      </c>
      <c r="B18" s="97" t="s">
        <v>29</v>
      </c>
      <c r="C18" s="53" t="s">
        <v>3</v>
      </c>
      <c r="D18" s="33">
        <f>SUM(D19+D20+D21)</f>
        <v>3336000</v>
      </c>
      <c r="E18" s="33">
        <v>391000</v>
      </c>
      <c r="F18" s="33">
        <v>2945000</v>
      </c>
      <c r="G18" s="33">
        <f>SUM(G19+G20+G21)</f>
        <v>0</v>
      </c>
    </row>
    <row r="19" spans="1:7" ht="12.75">
      <c r="A19" s="95"/>
      <c r="B19" s="98"/>
      <c r="C19" s="16" t="s">
        <v>4</v>
      </c>
      <c r="D19" s="31">
        <f t="shared" si="0"/>
        <v>391000</v>
      </c>
      <c r="E19" s="36">
        <v>195000</v>
      </c>
      <c r="F19" s="31">
        <v>196000</v>
      </c>
      <c r="G19" s="38"/>
    </row>
    <row r="20" spans="1:7" ht="12.75">
      <c r="A20" s="95"/>
      <c r="B20" s="98"/>
      <c r="C20" s="16" t="s">
        <v>5</v>
      </c>
      <c r="D20" s="31">
        <f t="shared" si="0"/>
        <v>2554000</v>
      </c>
      <c r="E20" s="36"/>
      <c r="F20" s="31">
        <v>2554000</v>
      </c>
      <c r="G20" s="38"/>
    </row>
    <row r="21" spans="1:7" ht="13.5" thickBot="1">
      <c r="A21" s="96"/>
      <c r="B21" s="99"/>
      <c r="C21" s="23" t="s">
        <v>6</v>
      </c>
      <c r="D21" s="46">
        <f t="shared" si="0"/>
        <v>391000</v>
      </c>
      <c r="E21" s="51">
        <v>196000</v>
      </c>
      <c r="F21" s="46">
        <v>195000</v>
      </c>
      <c r="G21" s="52"/>
    </row>
    <row r="22" spans="1:7" ht="12.75" customHeight="1">
      <c r="A22" s="88">
        <v>4</v>
      </c>
      <c r="B22" s="91" t="s">
        <v>7</v>
      </c>
      <c r="C22" s="53" t="s">
        <v>3</v>
      </c>
      <c r="D22" s="33">
        <f>SUM(D23+D24+D25)</f>
        <v>4350000</v>
      </c>
      <c r="E22" s="33">
        <v>150000</v>
      </c>
      <c r="F22" s="33">
        <v>2100000</v>
      </c>
      <c r="G22" s="33">
        <v>2100000</v>
      </c>
    </row>
    <row r="23" spans="1:7" ht="15" customHeight="1">
      <c r="A23" s="100"/>
      <c r="B23" s="92"/>
      <c r="C23" s="16" t="s">
        <v>4</v>
      </c>
      <c r="D23" s="31">
        <f>SUM(E23+F23+G23)</f>
        <v>1375000</v>
      </c>
      <c r="E23" s="36">
        <v>75000</v>
      </c>
      <c r="F23" s="31">
        <v>650000</v>
      </c>
      <c r="G23" s="38">
        <v>650000</v>
      </c>
    </row>
    <row r="24" spans="1:7" ht="14.25" customHeight="1">
      <c r="A24" s="100"/>
      <c r="B24" s="92"/>
      <c r="C24" s="16" t="s">
        <v>5</v>
      </c>
      <c r="D24" s="31">
        <f t="shared" si="0"/>
        <v>1600000</v>
      </c>
      <c r="E24" s="36"/>
      <c r="F24" s="31">
        <v>800000</v>
      </c>
      <c r="G24" s="38">
        <v>800000</v>
      </c>
    </row>
    <row r="25" spans="1:7" ht="33.75" customHeight="1" thickBot="1">
      <c r="A25" s="101"/>
      <c r="B25" s="93"/>
      <c r="C25" s="47" t="s">
        <v>6</v>
      </c>
      <c r="D25" s="48">
        <f>SUM(E25+F25+G25)</f>
        <v>1375000</v>
      </c>
      <c r="E25" s="49">
        <v>75000</v>
      </c>
      <c r="F25" s="48">
        <v>650000</v>
      </c>
      <c r="G25" s="50">
        <v>650000</v>
      </c>
    </row>
    <row r="26" spans="1:7" ht="15.75" customHeight="1">
      <c r="A26" s="88">
        <v>5</v>
      </c>
      <c r="B26" s="91" t="s">
        <v>8</v>
      </c>
      <c r="C26" s="53" t="s">
        <v>3</v>
      </c>
      <c r="D26" s="33">
        <f>SUM(D27+D28+D29)</f>
        <v>2154000</v>
      </c>
      <c r="E26" s="33">
        <v>50000</v>
      </c>
      <c r="F26" s="33">
        <f>SUM(F27+F28+F29)</f>
        <v>1072000</v>
      </c>
      <c r="G26" s="33">
        <v>1032000</v>
      </c>
    </row>
    <row r="27" spans="1:7" ht="14.25" customHeight="1">
      <c r="A27" s="89"/>
      <c r="B27" s="92"/>
      <c r="C27" s="16" t="s">
        <v>4</v>
      </c>
      <c r="D27" s="31">
        <f>SUM(E27:G27)</f>
        <v>232000</v>
      </c>
      <c r="E27" s="36">
        <v>25000</v>
      </c>
      <c r="F27" s="31">
        <v>115000</v>
      </c>
      <c r="G27" s="38">
        <v>92000</v>
      </c>
    </row>
    <row r="28" spans="1:7" ht="14.25" customHeight="1">
      <c r="A28" s="89"/>
      <c r="B28" s="92"/>
      <c r="C28" s="16" t="s">
        <v>5</v>
      </c>
      <c r="D28" s="31">
        <f>SUM(E28:G28)</f>
        <v>1690000</v>
      </c>
      <c r="E28" s="36"/>
      <c r="F28" s="31">
        <v>841000</v>
      </c>
      <c r="G28" s="38">
        <v>849000</v>
      </c>
    </row>
    <row r="29" spans="1:7" ht="36" customHeight="1" thickBot="1">
      <c r="A29" s="90"/>
      <c r="B29" s="93"/>
      <c r="C29" s="47" t="s">
        <v>6</v>
      </c>
      <c r="D29" s="48">
        <f>SUM(E29:G29)</f>
        <v>232000</v>
      </c>
      <c r="E29" s="49">
        <v>25000</v>
      </c>
      <c r="F29" s="48">
        <v>116000</v>
      </c>
      <c r="G29" s="50">
        <v>91000</v>
      </c>
    </row>
    <row r="30" spans="1:7" ht="15" customHeight="1">
      <c r="A30" s="88">
        <v>6</v>
      </c>
      <c r="B30" s="91" t="s">
        <v>9</v>
      </c>
      <c r="C30" s="53" t="s">
        <v>3</v>
      </c>
      <c r="D30" s="33">
        <f>SUM(D31+D32+D33)</f>
        <v>8542400</v>
      </c>
      <c r="E30" s="33"/>
      <c r="F30" s="33">
        <f>SUM(F31+F32+F33)</f>
        <v>4271200</v>
      </c>
      <c r="G30" s="33">
        <f>SUM(G31:G33)</f>
        <v>4271200</v>
      </c>
    </row>
    <row r="31" spans="1:7" ht="14.25" customHeight="1">
      <c r="A31" s="89"/>
      <c r="B31" s="92"/>
      <c r="C31" s="16" t="s">
        <v>4</v>
      </c>
      <c r="D31" s="31">
        <f>SUM(E31:G31)</f>
        <v>2711200</v>
      </c>
      <c r="E31" s="36"/>
      <c r="F31" s="31">
        <v>1355600</v>
      </c>
      <c r="G31" s="38">
        <v>1355600</v>
      </c>
    </row>
    <row r="32" spans="1:7" ht="15" customHeight="1">
      <c r="A32" s="89"/>
      <c r="B32" s="92"/>
      <c r="C32" s="16" t="s">
        <v>5</v>
      </c>
      <c r="D32" s="31">
        <f aca="true" t="shared" si="1" ref="D32:D41">SUM(E32:G32)</f>
        <v>3120000</v>
      </c>
      <c r="E32" s="36"/>
      <c r="F32" s="31">
        <v>1560000</v>
      </c>
      <c r="G32" s="38">
        <v>1560000</v>
      </c>
    </row>
    <row r="33" spans="1:7" ht="44.25" customHeight="1" thickBot="1">
      <c r="A33" s="90"/>
      <c r="B33" s="93"/>
      <c r="C33" s="47" t="s">
        <v>6</v>
      </c>
      <c r="D33" s="48">
        <f>SUM(E33:G33)</f>
        <v>2711200</v>
      </c>
      <c r="E33" s="49"/>
      <c r="F33" s="48">
        <v>1355600</v>
      </c>
      <c r="G33" s="50">
        <v>1355600</v>
      </c>
    </row>
    <row r="34" spans="1:7" ht="12.75">
      <c r="A34" s="88">
        <v>7</v>
      </c>
      <c r="B34" s="91" t="s">
        <v>37</v>
      </c>
      <c r="C34" s="53" t="s">
        <v>3</v>
      </c>
      <c r="D34" s="33">
        <f>SUM(D35+D36+D37)</f>
        <v>2746000</v>
      </c>
      <c r="E34" s="33">
        <f>SUM(E35+E36+E37)</f>
        <v>7000</v>
      </c>
      <c r="F34" s="33">
        <f>SUM(F35+F36+F37)</f>
        <v>0</v>
      </c>
      <c r="G34" s="33">
        <f>SUM(G35+G36+G37)</f>
        <v>2739000</v>
      </c>
    </row>
    <row r="35" spans="1:7" ht="12.75">
      <c r="A35" s="89"/>
      <c r="B35" s="92"/>
      <c r="C35" s="16" t="s">
        <v>4</v>
      </c>
      <c r="D35" s="31">
        <f t="shared" si="1"/>
        <v>296000</v>
      </c>
      <c r="E35" s="36">
        <v>3500</v>
      </c>
      <c r="F35" s="31"/>
      <c r="G35" s="38">
        <v>292500</v>
      </c>
    </row>
    <row r="36" spans="1:7" ht="12.75">
      <c r="A36" s="89"/>
      <c r="B36" s="92"/>
      <c r="C36" s="16" t="s">
        <v>5</v>
      </c>
      <c r="D36" s="31">
        <f t="shared" si="1"/>
        <v>2154000</v>
      </c>
      <c r="E36" s="36"/>
      <c r="F36" s="31"/>
      <c r="G36" s="38">
        <v>2154000</v>
      </c>
    </row>
    <row r="37" spans="1:7" ht="13.5" thickBot="1">
      <c r="A37" s="90"/>
      <c r="B37" s="93"/>
      <c r="C37" s="23" t="s">
        <v>6</v>
      </c>
      <c r="D37" s="46">
        <f t="shared" si="1"/>
        <v>296000</v>
      </c>
      <c r="E37" s="51">
        <v>3500</v>
      </c>
      <c r="F37" s="46"/>
      <c r="G37" s="52">
        <v>292500</v>
      </c>
    </row>
    <row r="38" spans="1:7" ht="12.75">
      <c r="A38" s="88">
        <v>8</v>
      </c>
      <c r="B38" s="91" t="s">
        <v>30</v>
      </c>
      <c r="C38" s="53" t="s">
        <v>3</v>
      </c>
      <c r="D38" s="33">
        <f>SUM(D39+D40+D41)</f>
        <v>3655000</v>
      </c>
      <c r="E38" s="33">
        <f>SUM(E39+E40+E41)</f>
        <v>200000</v>
      </c>
      <c r="F38" s="33">
        <f>SUM(F39+F40+F41)</f>
        <v>0</v>
      </c>
      <c r="G38" s="33">
        <f>SUM(G39+G40+G41)</f>
        <v>3455000</v>
      </c>
    </row>
    <row r="39" spans="1:7" ht="12.75">
      <c r="A39" s="89"/>
      <c r="B39" s="92"/>
      <c r="C39" s="16" t="s">
        <v>4</v>
      </c>
      <c r="D39" s="31">
        <f t="shared" si="1"/>
        <v>394000</v>
      </c>
      <c r="E39" s="36">
        <v>100000</v>
      </c>
      <c r="F39" s="31"/>
      <c r="G39" s="38">
        <v>294000</v>
      </c>
    </row>
    <row r="40" spans="1:7" ht="12.75">
      <c r="A40" s="89"/>
      <c r="B40" s="92"/>
      <c r="C40" s="16" t="s">
        <v>5</v>
      </c>
      <c r="D40" s="31">
        <f t="shared" si="1"/>
        <v>2867000</v>
      </c>
      <c r="E40" s="36"/>
      <c r="F40" s="31"/>
      <c r="G40" s="38">
        <v>2867000</v>
      </c>
    </row>
    <row r="41" spans="1:7" ht="44.25" customHeight="1" thickBot="1">
      <c r="A41" s="90"/>
      <c r="B41" s="93"/>
      <c r="C41" s="47" t="s">
        <v>6</v>
      </c>
      <c r="D41" s="48">
        <f t="shared" si="1"/>
        <v>394000</v>
      </c>
      <c r="E41" s="49">
        <v>100000</v>
      </c>
      <c r="F41" s="48"/>
      <c r="G41" s="50">
        <v>294000</v>
      </c>
    </row>
    <row r="42" spans="1:7" ht="12.75">
      <c r="A42" s="88">
        <v>9</v>
      </c>
      <c r="B42" s="91" t="s">
        <v>13</v>
      </c>
      <c r="C42" s="53" t="s">
        <v>3</v>
      </c>
      <c r="D42" s="33">
        <f>SUM(D43+D44+D45)</f>
        <v>5770000</v>
      </c>
      <c r="E42" s="33">
        <v>100000</v>
      </c>
      <c r="F42" s="33">
        <f>SUM(F43+F44+F45)</f>
        <v>2835000</v>
      </c>
      <c r="G42" s="33">
        <f>SUM(G43:G45)</f>
        <v>2835000</v>
      </c>
    </row>
    <row r="43" spans="1:7" ht="16.5" customHeight="1">
      <c r="A43" s="89"/>
      <c r="B43" s="92"/>
      <c r="C43" s="16" t="s">
        <v>4</v>
      </c>
      <c r="D43" s="31">
        <f>SUM(E43:G43)</f>
        <v>1601000</v>
      </c>
      <c r="E43" s="36">
        <v>50000</v>
      </c>
      <c r="F43" s="31">
        <v>775500</v>
      </c>
      <c r="G43" s="38">
        <v>775500</v>
      </c>
    </row>
    <row r="44" spans="1:7" ht="15" customHeight="1">
      <c r="A44" s="89"/>
      <c r="B44" s="92"/>
      <c r="C44" s="16" t="s">
        <v>5</v>
      </c>
      <c r="D44" s="31">
        <f>SUM(F44+G44)</f>
        <v>2568000</v>
      </c>
      <c r="E44" s="36"/>
      <c r="F44" s="31">
        <v>1284000</v>
      </c>
      <c r="G44" s="38">
        <v>1284000</v>
      </c>
    </row>
    <row r="45" spans="1:7" ht="42.75" customHeight="1" thickBot="1">
      <c r="A45" s="90"/>
      <c r="B45" s="93"/>
      <c r="C45" s="47" t="s">
        <v>6</v>
      </c>
      <c r="D45" s="48">
        <f>SUM(E45+F45+G45)</f>
        <v>1601000</v>
      </c>
      <c r="E45" s="49">
        <v>50000</v>
      </c>
      <c r="F45" s="48">
        <v>775500</v>
      </c>
      <c r="G45" s="50">
        <v>775500</v>
      </c>
    </row>
    <row r="46" spans="1:7" ht="12.75">
      <c r="A46" s="88">
        <v>10</v>
      </c>
      <c r="B46" s="91" t="s">
        <v>27</v>
      </c>
      <c r="C46" s="53" t="s">
        <v>3</v>
      </c>
      <c r="D46" s="33">
        <f>SUM(D47+D48+D49)</f>
        <v>1856000</v>
      </c>
      <c r="E46" s="33">
        <v>50000</v>
      </c>
      <c r="F46" s="33">
        <v>1806000</v>
      </c>
      <c r="G46" s="33">
        <f>SUM(G47+G48+G49)</f>
        <v>0</v>
      </c>
    </row>
    <row r="47" spans="1:7" ht="15" customHeight="1">
      <c r="A47" s="89"/>
      <c r="B47" s="92"/>
      <c r="C47" s="16" t="s">
        <v>4</v>
      </c>
      <c r="D47" s="31">
        <v>208000</v>
      </c>
      <c r="E47" s="36">
        <v>25000</v>
      </c>
      <c r="F47" s="31">
        <v>183000</v>
      </c>
      <c r="G47" s="38"/>
    </row>
    <row r="48" spans="1:7" ht="15.75" customHeight="1">
      <c r="A48" s="89"/>
      <c r="B48" s="92"/>
      <c r="C48" s="16" t="s">
        <v>5</v>
      </c>
      <c r="D48" s="31">
        <f>SUM(E48:F48)</f>
        <v>1440000</v>
      </c>
      <c r="E48" s="36"/>
      <c r="F48" s="31">
        <v>1440000</v>
      </c>
      <c r="G48" s="38"/>
    </row>
    <row r="49" spans="1:7" ht="43.5" customHeight="1" thickBot="1">
      <c r="A49" s="90"/>
      <c r="B49" s="93"/>
      <c r="C49" s="47" t="s">
        <v>6</v>
      </c>
      <c r="D49" s="48">
        <f>SUM(E49:F49)</f>
        <v>208000</v>
      </c>
      <c r="E49" s="49">
        <v>25000</v>
      </c>
      <c r="F49" s="48">
        <v>183000</v>
      </c>
      <c r="G49" s="50"/>
    </row>
    <row r="50" spans="1:7" ht="12.75">
      <c r="A50" s="88">
        <v>11</v>
      </c>
      <c r="B50" s="91" t="s">
        <v>79</v>
      </c>
      <c r="C50" s="53" t="s">
        <v>3</v>
      </c>
      <c r="D50" s="33">
        <f>SUM(D51+D52+D53)</f>
        <v>8973000</v>
      </c>
      <c r="E50" s="33">
        <v>3580000</v>
      </c>
      <c r="F50" s="33">
        <v>2293000</v>
      </c>
      <c r="G50" s="33">
        <f>SUM(G51+G52+G53)</f>
        <v>3100000</v>
      </c>
    </row>
    <row r="51" spans="1:7" ht="12.75">
      <c r="A51" s="89"/>
      <c r="B51" s="92"/>
      <c r="C51" s="16" t="s">
        <v>4</v>
      </c>
      <c r="D51" s="31">
        <f>SUM(E51+F51+G51)</f>
        <v>713000</v>
      </c>
      <c r="E51" s="36">
        <v>176500</v>
      </c>
      <c r="F51" s="31">
        <v>226500</v>
      </c>
      <c r="G51" s="38">
        <v>310000</v>
      </c>
    </row>
    <row r="52" spans="1:7" ht="12.75">
      <c r="A52" s="89"/>
      <c r="B52" s="92"/>
      <c r="C52" s="16" t="s">
        <v>5</v>
      </c>
      <c r="D52" s="31">
        <v>4320000</v>
      </c>
      <c r="E52" s="36"/>
      <c r="F52" s="31">
        <v>1840000</v>
      </c>
      <c r="G52" s="38">
        <v>2480000</v>
      </c>
    </row>
    <row r="53" spans="1:7" ht="36.75" customHeight="1" thickBot="1">
      <c r="A53" s="90"/>
      <c r="B53" s="93"/>
      <c r="C53" s="47" t="s">
        <v>6</v>
      </c>
      <c r="D53" s="48">
        <v>3940000</v>
      </c>
      <c r="E53" s="49">
        <v>3403500</v>
      </c>
      <c r="F53" s="48">
        <v>226500</v>
      </c>
      <c r="G53" s="50">
        <v>310000</v>
      </c>
    </row>
    <row r="54" spans="1:7" ht="12.75" customHeight="1">
      <c r="A54" s="94">
        <v>12</v>
      </c>
      <c r="B54" s="97" t="s">
        <v>32</v>
      </c>
      <c r="C54" s="53" t="s">
        <v>3</v>
      </c>
      <c r="D54" s="33">
        <f>SUM(D55+D56+D57)</f>
        <v>8331087</v>
      </c>
      <c r="E54" s="33">
        <v>319387</v>
      </c>
      <c r="F54" s="33">
        <f>SUM(F55+F56+F57)</f>
        <v>1344700</v>
      </c>
      <c r="G54" s="33">
        <f>SUM(G55+G56+G57)</f>
        <v>6667000</v>
      </c>
    </row>
    <row r="55" spans="1:7" ht="12.75" customHeight="1">
      <c r="A55" s="95"/>
      <c r="B55" s="98"/>
      <c r="C55" s="16" t="s">
        <v>4</v>
      </c>
      <c r="D55" s="31">
        <v>1276087</v>
      </c>
      <c r="E55" s="31">
        <v>74387</v>
      </c>
      <c r="F55" s="31">
        <v>201700</v>
      </c>
      <c r="G55" s="32">
        <v>1000000</v>
      </c>
    </row>
    <row r="56" spans="1:7" ht="12.75" customHeight="1">
      <c r="A56" s="95"/>
      <c r="B56" s="98"/>
      <c r="C56" s="16" t="s">
        <v>5</v>
      </c>
      <c r="D56" s="31">
        <v>7055000</v>
      </c>
      <c r="E56" s="31">
        <v>245000</v>
      </c>
      <c r="F56" s="31">
        <v>1143000</v>
      </c>
      <c r="G56" s="32">
        <v>5667000</v>
      </c>
    </row>
    <row r="57" spans="1:7" ht="12.75" customHeight="1" thickBot="1">
      <c r="A57" s="96"/>
      <c r="B57" s="99"/>
      <c r="C57" s="23" t="s">
        <v>6</v>
      </c>
      <c r="D57" s="46">
        <f>SUM(E57:F57)</f>
        <v>0</v>
      </c>
      <c r="E57" s="46"/>
      <c r="F57" s="46"/>
      <c r="G57" s="54"/>
    </row>
    <row r="58" spans="1:7" ht="12.75" customHeight="1">
      <c r="A58" s="94">
        <v>13</v>
      </c>
      <c r="B58" s="97" t="s">
        <v>33</v>
      </c>
      <c r="C58" s="53" t="s">
        <v>3</v>
      </c>
      <c r="D58" s="33">
        <f>SUM(D59+D60+D61)</f>
        <v>2100000</v>
      </c>
      <c r="E58" s="33">
        <f>SUM(E59+E60+E61)</f>
        <v>100000</v>
      </c>
      <c r="F58" s="33">
        <f>SUM(F59+F60+F61)</f>
        <v>1000000</v>
      </c>
      <c r="G58" s="33">
        <f>SUM(G59+G60+G61)</f>
        <v>1000000</v>
      </c>
    </row>
    <row r="59" spans="1:7" ht="12.75" customHeight="1">
      <c r="A59" s="95"/>
      <c r="B59" s="98"/>
      <c r="C59" s="16" t="s">
        <v>4</v>
      </c>
      <c r="D59" s="31">
        <f>SUM(E59:G59)</f>
        <v>1100000</v>
      </c>
      <c r="E59" s="31">
        <v>100000</v>
      </c>
      <c r="F59" s="31">
        <v>500000</v>
      </c>
      <c r="G59" s="32">
        <v>500000</v>
      </c>
    </row>
    <row r="60" spans="1:7" ht="12.75" customHeight="1">
      <c r="A60" s="95"/>
      <c r="B60" s="98"/>
      <c r="C60" s="16" t="s">
        <v>5</v>
      </c>
      <c r="D60" s="31">
        <f>SUM(E60:G60)</f>
        <v>1000000</v>
      </c>
      <c r="E60" s="31">
        <v>0</v>
      </c>
      <c r="F60" s="31">
        <v>500000</v>
      </c>
      <c r="G60" s="32">
        <v>500000</v>
      </c>
    </row>
    <row r="61" spans="1:7" ht="12.75" customHeight="1" thickBot="1">
      <c r="A61" s="96"/>
      <c r="B61" s="99"/>
      <c r="C61" s="23" t="s">
        <v>6</v>
      </c>
      <c r="D61" s="46">
        <f>SUM(E61:F61)</f>
        <v>0</v>
      </c>
      <c r="E61" s="46"/>
      <c r="F61" s="46"/>
      <c r="G61" s="54"/>
    </row>
    <row r="62" spans="1:7" ht="18" customHeight="1">
      <c r="A62" s="94">
        <v>14</v>
      </c>
      <c r="B62" s="97" t="s">
        <v>51</v>
      </c>
      <c r="C62" s="53" t="s">
        <v>3</v>
      </c>
      <c r="D62" s="33">
        <f>SUM(D63+D64+D65)</f>
        <v>82000</v>
      </c>
      <c r="E62" s="33">
        <f>SUM(E63+E64+E65)</f>
        <v>82000</v>
      </c>
      <c r="F62" s="33">
        <f>SUM(F63+F64+F65)</f>
        <v>0</v>
      </c>
      <c r="G62" s="33">
        <f>SUM(G63+G64+G65)</f>
        <v>0</v>
      </c>
    </row>
    <row r="63" spans="1:7" ht="17.25" customHeight="1">
      <c r="A63" s="95"/>
      <c r="B63" s="98"/>
      <c r="C63" s="16" t="s">
        <v>4</v>
      </c>
      <c r="D63" s="31">
        <v>82000</v>
      </c>
      <c r="E63" s="31">
        <v>82000</v>
      </c>
      <c r="F63" s="31"/>
      <c r="G63" s="32"/>
    </row>
    <row r="64" spans="1:7" ht="17.25" customHeight="1">
      <c r="A64" s="95"/>
      <c r="B64" s="98"/>
      <c r="C64" s="16" t="s">
        <v>5</v>
      </c>
      <c r="D64" s="31">
        <v>0</v>
      </c>
      <c r="E64" s="31">
        <v>0</v>
      </c>
      <c r="F64" s="31"/>
      <c r="G64" s="32"/>
    </row>
    <row r="65" spans="1:7" ht="23.25" customHeight="1" thickBot="1">
      <c r="A65" s="96"/>
      <c r="B65" s="99"/>
      <c r="C65" s="23" t="s">
        <v>6</v>
      </c>
      <c r="D65" s="46">
        <f>SUM(E65:F65)</f>
        <v>0</v>
      </c>
      <c r="E65" s="46"/>
      <c r="F65" s="46"/>
      <c r="G65" s="54"/>
    </row>
    <row r="66" spans="1:7" ht="12.75">
      <c r="A66" s="94">
        <v>15</v>
      </c>
      <c r="B66" s="118" t="s">
        <v>56</v>
      </c>
      <c r="C66" s="53" t="s">
        <v>3</v>
      </c>
      <c r="D66" s="33">
        <f>SUM(D67+D68+D69)</f>
        <v>1298000</v>
      </c>
      <c r="E66" s="33">
        <f>SUM(E67+E68+E69)</f>
        <v>1298000</v>
      </c>
      <c r="F66" s="33">
        <f>SUM(F67+F68+F69)</f>
        <v>0</v>
      </c>
      <c r="G66" s="33">
        <f>SUM(G67+G68+G69)</f>
        <v>0</v>
      </c>
    </row>
    <row r="67" spans="1:7" ht="12.75">
      <c r="A67" s="95"/>
      <c r="B67" s="119"/>
      <c r="C67" s="16" t="s">
        <v>4</v>
      </c>
      <c r="D67" s="31">
        <v>671000</v>
      </c>
      <c r="E67" s="31">
        <v>671000</v>
      </c>
      <c r="F67" s="31">
        <v>0</v>
      </c>
      <c r="G67" s="32">
        <v>0</v>
      </c>
    </row>
    <row r="68" spans="1:7" ht="12.75">
      <c r="A68" s="95"/>
      <c r="B68" s="119"/>
      <c r="C68" s="16" t="s">
        <v>5</v>
      </c>
      <c r="D68" s="31"/>
      <c r="E68" s="31"/>
      <c r="F68" s="31">
        <v>0</v>
      </c>
      <c r="G68" s="32">
        <v>0</v>
      </c>
    </row>
    <row r="69" spans="1:7" ht="13.5" thickBot="1">
      <c r="A69" s="96"/>
      <c r="B69" s="120"/>
      <c r="C69" s="23" t="s">
        <v>66</v>
      </c>
      <c r="D69" s="46">
        <v>627000</v>
      </c>
      <c r="E69" s="46">
        <v>627000</v>
      </c>
      <c r="F69" s="46"/>
      <c r="G69" s="54"/>
    </row>
    <row r="70" spans="1:7" ht="12.75">
      <c r="A70" s="94">
        <v>16</v>
      </c>
      <c r="B70" s="118" t="s">
        <v>55</v>
      </c>
      <c r="C70" s="53" t="s">
        <v>3</v>
      </c>
      <c r="D70" s="33">
        <f>SUM(D71+D72+D73)</f>
        <v>1000000</v>
      </c>
      <c r="E70" s="33">
        <f>SUM(E71+E72+E73)</f>
        <v>500000</v>
      </c>
      <c r="F70" s="33">
        <f>SUM(F71+F72+F73)</f>
        <v>500000</v>
      </c>
      <c r="G70" s="33">
        <f>SUM(G71+G72+G73)</f>
        <v>0</v>
      </c>
    </row>
    <row r="71" spans="1:7" ht="12.75">
      <c r="A71" s="95"/>
      <c r="B71" s="119"/>
      <c r="C71" s="16" t="s">
        <v>4</v>
      </c>
      <c r="D71" s="31">
        <f aca="true" t="shared" si="2" ref="D71:D77">SUM(E71:G71)</f>
        <v>500000</v>
      </c>
      <c r="E71" s="31">
        <v>250000</v>
      </c>
      <c r="F71" s="31">
        <v>250000</v>
      </c>
      <c r="G71" s="32">
        <v>0</v>
      </c>
    </row>
    <row r="72" spans="1:7" ht="12.75">
      <c r="A72" s="95"/>
      <c r="B72" s="119"/>
      <c r="C72" s="16" t="s">
        <v>5</v>
      </c>
      <c r="D72" s="31">
        <f t="shared" si="2"/>
        <v>0</v>
      </c>
      <c r="E72" s="31">
        <v>0</v>
      </c>
      <c r="F72" s="31">
        <v>0</v>
      </c>
      <c r="G72" s="32">
        <v>0</v>
      </c>
    </row>
    <row r="73" spans="1:7" ht="13.5" thickBot="1">
      <c r="A73" s="96"/>
      <c r="B73" s="120"/>
      <c r="C73" s="23" t="s">
        <v>6</v>
      </c>
      <c r="D73" s="46">
        <f t="shared" si="2"/>
        <v>500000</v>
      </c>
      <c r="E73" s="46">
        <v>250000</v>
      </c>
      <c r="F73" s="46">
        <v>250000</v>
      </c>
      <c r="G73" s="54"/>
    </row>
    <row r="74" spans="1:7" ht="12.75">
      <c r="A74" s="94">
        <v>17</v>
      </c>
      <c r="B74" s="118" t="s">
        <v>54</v>
      </c>
      <c r="C74" s="53" t="s">
        <v>3</v>
      </c>
      <c r="D74" s="33">
        <f>SUM(D75+D76+D77)</f>
        <v>3110000</v>
      </c>
      <c r="E74" s="33">
        <f>SUM(E75+E76+E77)</f>
        <v>900000</v>
      </c>
      <c r="F74" s="33">
        <v>1105000</v>
      </c>
      <c r="G74" s="33">
        <v>1105000</v>
      </c>
    </row>
    <row r="75" spans="1:7" ht="12.75">
      <c r="A75" s="95"/>
      <c r="B75" s="119"/>
      <c r="C75" s="16" t="s">
        <v>4</v>
      </c>
      <c r="D75" s="31">
        <f t="shared" si="2"/>
        <v>1555000</v>
      </c>
      <c r="E75" s="31">
        <v>450000</v>
      </c>
      <c r="F75" s="31">
        <v>552500</v>
      </c>
      <c r="G75" s="32">
        <v>552500</v>
      </c>
    </row>
    <row r="76" spans="1:7" ht="12.75">
      <c r="A76" s="95"/>
      <c r="B76" s="119"/>
      <c r="C76" s="16" t="s">
        <v>5</v>
      </c>
      <c r="D76" s="31">
        <f t="shared" si="2"/>
        <v>0</v>
      </c>
      <c r="E76" s="31">
        <v>0</v>
      </c>
      <c r="F76" s="31">
        <v>0</v>
      </c>
      <c r="G76" s="32">
        <v>0</v>
      </c>
    </row>
    <row r="77" spans="1:7" ht="13.5" thickBot="1">
      <c r="A77" s="96"/>
      <c r="B77" s="120"/>
      <c r="C77" s="23" t="s">
        <v>6</v>
      </c>
      <c r="D77" s="31">
        <f t="shared" si="2"/>
        <v>1555000</v>
      </c>
      <c r="E77" s="46">
        <v>450000</v>
      </c>
      <c r="F77" s="46">
        <v>552500</v>
      </c>
      <c r="G77" s="54">
        <v>552500</v>
      </c>
    </row>
    <row r="78" spans="1:7" ht="12.75">
      <c r="A78" s="94">
        <v>18</v>
      </c>
      <c r="B78" s="118" t="s">
        <v>53</v>
      </c>
      <c r="C78" s="53" t="s">
        <v>3</v>
      </c>
      <c r="D78" s="33">
        <f>SUM(D79+D80+D81)</f>
        <v>3690000</v>
      </c>
      <c r="E78" s="33">
        <f>SUM(E79+E80+E81)</f>
        <v>900000</v>
      </c>
      <c r="F78" s="33">
        <v>1395000</v>
      </c>
      <c r="G78" s="33">
        <v>1395000</v>
      </c>
    </row>
    <row r="79" spans="1:7" ht="12.75">
      <c r="A79" s="95"/>
      <c r="B79" s="119"/>
      <c r="C79" s="16" t="s">
        <v>4</v>
      </c>
      <c r="D79" s="31">
        <f aca="true" t="shared" si="3" ref="D79:D84">SUM(E79:G79)</f>
        <v>1845000</v>
      </c>
      <c r="E79" s="31">
        <v>450000</v>
      </c>
      <c r="F79" s="31">
        <v>697500</v>
      </c>
      <c r="G79" s="32">
        <v>697500</v>
      </c>
    </row>
    <row r="80" spans="1:7" ht="12.75">
      <c r="A80" s="95"/>
      <c r="B80" s="119"/>
      <c r="C80" s="16" t="s">
        <v>5</v>
      </c>
      <c r="D80" s="31">
        <f t="shared" si="3"/>
        <v>0</v>
      </c>
      <c r="E80" s="31">
        <v>0</v>
      </c>
      <c r="F80" s="31">
        <v>0</v>
      </c>
      <c r="G80" s="32"/>
    </row>
    <row r="81" spans="1:7" ht="13.5" thickBot="1">
      <c r="A81" s="96"/>
      <c r="B81" s="120"/>
      <c r="C81" s="23" t="s">
        <v>6</v>
      </c>
      <c r="D81" s="46">
        <f t="shared" si="3"/>
        <v>1845000</v>
      </c>
      <c r="E81" s="46">
        <v>450000</v>
      </c>
      <c r="F81" s="46">
        <v>697500</v>
      </c>
      <c r="G81" s="54">
        <v>697500</v>
      </c>
    </row>
    <row r="82" spans="1:7" ht="12.75">
      <c r="A82" s="94">
        <v>19</v>
      </c>
      <c r="B82" s="118" t="s">
        <v>57</v>
      </c>
      <c r="C82" s="53" t="s">
        <v>3</v>
      </c>
      <c r="D82" s="33">
        <f>SUM(D83+D84+D85)</f>
        <v>162300</v>
      </c>
      <c r="E82" s="33">
        <f>SUM(E83+E84+E85)</f>
        <v>162300</v>
      </c>
      <c r="F82" s="33">
        <f>SUM(F83+F84+F85)</f>
        <v>0</v>
      </c>
      <c r="G82" s="33">
        <f>SUM(G83+G84+G85)</f>
        <v>0</v>
      </c>
    </row>
    <row r="83" spans="1:7" ht="12.75">
      <c r="A83" s="95"/>
      <c r="B83" s="119"/>
      <c r="C83" s="16" t="s">
        <v>4</v>
      </c>
      <c r="D83" s="31">
        <f t="shared" si="3"/>
        <v>162300</v>
      </c>
      <c r="E83" s="31">
        <v>162300</v>
      </c>
      <c r="F83" s="31">
        <v>0</v>
      </c>
      <c r="G83" s="32">
        <v>0</v>
      </c>
    </row>
    <row r="84" spans="1:7" ht="12.75">
      <c r="A84" s="95"/>
      <c r="B84" s="119"/>
      <c r="C84" s="16" t="s">
        <v>5</v>
      </c>
      <c r="D84" s="31">
        <f t="shared" si="3"/>
        <v>0</v>
      </c>
      <c r="E84" s="31">
        <v>0</v>
      </c>
      <c r="F84" s="31">
        <v>0</v>
      </c>
      <c r="G84" s="32">
        <v>0</v>
      </c>
    </row>
    <row r="85" spans="1:7" ht="13.5" thickBot="1">
      <c r="A85" s="96"/>
      <c r="B85" s="120"/>
      <c r="C85" s="23" t="s">
        <v>6</v>
      </c>
      <c r="D85" s="46">
        <v>0</v>
      </c>
      <c r="E85" s="46">
        <v>0</v>
      </c>
      <c r="F85" s="46"/>
      <c r="G85" s="54"/>
    </row>
    <row r="86" spans="1:7" ht="12.75">
      <c r="A86" s="94">
        <v>20</v>
      </c>
      <c r="B86" s="118" t="s">
        <v>61</v>
      </c>
      <c r="C86" s="53" t="s">
        <v>3</v>
      </c>
      <c r="D86" s="33">
        <f>SUM(D87+D88+D89)</f>
        <v>200000</v>
      </c>
      <c r="E86" s="33">
        <f>SUM(E87+E88+E89)</f>
        <v>200000</v>
      </c>
      <c r="F86" s="33">
        <f>SUM(F87+F88+F89)</f>
        <v>0</v>
      </c>
      <c r="G86" s="33">
        <f>SUM(G87+G88+G89)</f>
        <v>0</v>
      </c>
    </row>
    <row r="87" spans="1:7" ht="12.75">
      <c r="A87" s="95"/>
      <c r="B87" s="119"/>
      <c r="C87" s="16" t="s">
        <v>4</v>
      </c>
      <c r="D87" s="31">
        <f>SUM(E87:G87)</f>
        <v>100000</v>
      </c>
      <c r="E87" s="31">
        <v>100000</v>
      </c>
      <c r="F87" s="31">
        <v>0</v>
      </c>
      <c r="G87" s="32">
        <v>0</v>
      </c>
    </row>
    <row r="88" spans="1:7" ht="12.75">
      <c r="A88" s="95"/>
      <c r="B88" s="119"/>
      <c r="C88" s="16" t="s">
        <v>5</v>
      </c>
      <c r="D88" s="31">
        <f>SUM(E88:G88)</f>
        <v>0</v>
      </c>
      <c r="E88" s="31">
        <v>0</v>
      </c>
      <c r="F88" s="31">
        <v>0</v>
      </c>
      <c r="G88" s="32">
        <v>0</v>
      </c>
    </row>
    <row r="89" spans="1:7" ht="13.5" thickBot="1">
      <c r="A89" s="96"/>
      <c r="B89" s="120"/>
      <c r="C89" s="23" t="s">
        <v>6</v>
      </c>
      <c r="D89" s="31">
        <f>SUM(E89:G89)</f>
        <v>100000</v>
      </c>
      <c r="E89" s="46">
        <v>100000</v>
      </c>
      <c r="F89" s="46"/>
      <c r="G89" s="54"/>
    </row>
    <row r="90" spans="1:7" ht="20.25" customHeight="1">
      <c r="A90" s="94">
        <v>21</v>
      </c>
      <c r="B90" s="118" t="s">
        <v>68</v>
      </c>
      <c r="C90" s="53" t="s">
        <v>3</v>
      </c>
      <c r="D90" s="33">
        <f>SUM(D91+D92+D93)</f>
        <v>6035000</v>
      </c>
      <c r="E90" s="33">
        <f>SUM(E91+E92+E93)</f>
        <v>518300</v>
      </c>
      <c r="F90" s="33">
        <f>SUM(F91+F92+F93)</f>
        <v>1981700</v>
      </c>
      <c r="G90" s="33">
        <f>SUM(G91+G92+G93)</f>
        <v>3535000</v>
      </c>
    </row>
    <row r="91" spans="1:7" ht="18" customHeight="1">
      <c r="A91" s="95"/>
      <c r="B91" s="119"/>
      <c r="C91" s="16" t="s">
        <v>4</v>
      </c>
      <c r="D91" s="31">
        <v>1051800</v>
      </c>
      <c r="E91" s="31">
        <v>18300</v>
      </c>
      <c r="F91" s="31">
        <v>185200</v>
      </c>
      <c r="G91" s="32">
        <v>848300</v>
      </c>
    </row>
    <row r="92" spans="1:7" ht="17.25" customHeight="1">
      <c r="A92" s="95"/>
      <c r="B92" s="119"/>
      <c r="C92" s="16" t="s">
        <v>5</v>
      </c>
      <c r="D92" s="31">
        <v>3522300</v>
      </c>
      <c r="E92" s="31">
        <v>0</v>
      </c>
      <c r="F92" s="31">
        <v>1684000</v>
      </c>
      <c r="G92" s="32">
        <v>1838300</v>
      </c>
    </row>
    <row r="93" spans="1:7" ht="19.5" customHeight="1" thickBot="1">
      <c r="A93" s="96"/>
      <c r="B93" s="120"/>
      <c r="C93" s="23" t="s">
        <v>6</v>
      </c>
      <c r="D93" s="31">
        <v>1460900</v>
      </c>
      <c r="E93" s="46">
        <v>500000</v>
      </c>
      <c r="F93" s="46">
        <v>112500</v>
      </c>
      <c r="G93" s="54">
        <v>848400</v>
      </c>
    </row>
    <row r="94" spans="1:7" ht="19.5" customHeight="1">
      <c r="A94" s="94">
        <v>22</v>
      </c>
      <c r="B94" s="121" t="s">
        <v>67</v>
      </c>
      <c r="C94" s="53" t="s">
        <v>3</v>
      </c>
      <c r="D94" s="33">
        <f>SUM(D95+D96+D97)</f>
        <v>600000</v>
      </c>
      <c r="E94" s="33">
        <f>SUM(E95+E96+E97)</f>
        <v>7000</v>
      </c>
      <c r="F94" s="33">
        <f>SUM(F95+F96+F97)</f>
        <v>593000</v>
      </c>
      <c r="G94" s="33">
        <f>SUM(G95+G96+G97)</f>
        <v>0</v>
      </c>
    </row>
    <row r="95" spans="1:7" ht="12.75">
      <c r="A95" s="95"/>
      <c r="B95" s="122"/>
      <c r="C95" s="16" t="s">
        <v>4</v>
      </c>
      <c r="D95" s="31">
        <f>SUM(E95:G95)</f>
        <v>45000</v>
      </c>
      <c r="E95" s="31">
        <v>3500</v>
      </c>
      <c r="F95" s="31">
        <v>41500</v>
      </c>
      <c r="G95" s="32">
        <v>0</v>
      </c>
    </row>
    <row r="96" spans="1:7" ht="12.75">
      <c r="A96" s="95"/>
      <c r="B96" s="122"/>
      <c r="C96" s="16" t="s">
        <v>5</v>
      </c>
      <c r="D96" s="31">
        <f>SUM(E96:G96)</f>
        <v>510000</v>
      </c>
      <c r="E96" s="31">
        <v>0</v>
      </c>
      <c r="F96" s="31">
        <v>510000</v>
      </c>
      <c r="G96" s="32">
        <v>0</v>
      </c>
    </row>
    <row r="97" spans="1:7" ht="13.5" thickBot="1">
      <c r="A97" s="96"/>
      <c r="B97" s="123"/>
      <c r="C97" s="23" t="s">
        <v>6</v>
      </c>
      <c r="D97" s="46">
        <f>SUM(E97:G97)</f>
        <v>45000</v>
      </c>
      <c r="E97" s="46">
        <v>3500</v>
      </c>
      <c r="F97" s="46">
        <v>41500</v>
      </c>
      <c r="G97" s="54"/>
    </row>
    <row r="98" spans="1:7" ht="16.5" customHeight="1">
      <c r="A98" s="94">
        <v>23</v>
      </c>
      <c r="B98" s="118" t="s">
        <v>65</v>
      </c>
      <c r="C98" s="53" t="s">
        <v>3</v>
      </c>
      <c r="D98" s="33">
        <f>SUM(D99+D100+D101)</f>
        <v>5206100</v>
      </c>
      <c r="E98" s="33">
        <f>SUM(E99+E100+E101)</f>
        <v>6100</v>
      </c>
      <c r="F98" s="33">
        <f>SUM(F99+F100+F101)</f>
        <v>2040000</v>
      </c>
      <c r="G98" s="33">
        <f>SUM(G99+G100+G101)</f>
        <v>3160000</v>
      </c>
    </row>
    <row r="99" spans="1:7" ht="16.5" customHeight="1">
      <c r="A99" s="95"/>
      <c r="B99" s="119"/>
      <c r="C99" s="16" t="s">
        <v>4</v>
      </c>
      <c r="D99" s="31">
        <v>841850</v>
      </c>
      <c r="E99" s="31">
        <v>3050</v>
      </c>
      <c r="F99" s="31">
        <v>153000</v>
      </c>
      <c r="G99" s="32">
        <v>685800</v>
      </c>
    </row>
    <row r="100" spans="1:7" ht="15" customHeight="1">
      <c r="A100" s="95"/>
      <c r="B100" s="119"/>
      <c r="C100" s="16" t="s">
        <v>5</v>
      </c>
      <c r="D100" s="31">
        <v>3522400</v>
      </c>
      <c r="E100" s="31"/>
      <c r="F100" s="31">
        <v>1734000</v>
      </c>
      <c r="G100" s="32">
        <v>1788400</v>
      </c>
    </row>
    <row r="101" spans="1:7" ht="15.75" customHeight="1" thickBot="1">
      <c r="A101" s="96"/>
      <c r="B101" s="120"/>
      <c r="C101" s="23" t="s">
        <v>6</v>
      </c>
      <c r="D101" s="31">
        <v>841850</v>
      </c>
      <c r="E101" s="46">
        <v>3050</v>
      </c>
      <c r="F101" s="46">
        <v>153000</v>
      </c>
      <c r="G101" s="54">
        <v>685800</v>
      </c>
    </row>
    <row r="102" spans="1:7" ht="17.25" customHeight="1">
      <c r="A102" s="94">
        <v>24</v>
      </c>
      <c r="B102" s="118" t="s">
        <v>52</v>
      </c>
      <c r="C102" s="53" t="s">
        <v>3</v>
      </c>
      <c r="D102" s="33">
        <f>SUM(D103+D104+D105)</f>
        <v>420300</v>
      </c>
      <c r="E102" s="33">
        <f>SUM(E103+E104+E105)</f>
        <v>420300</v>
      </c>
      <c r="F102" s="33">
        <f>SUM(F103+F104+F105)</f>
        <v>0</v>
      </c>
      <c r="G102" s="33">
        <f>SUM(G103+G104+G105)</f>
        <v>0</v>
      </c>
    </row>
    <row r="103" spans="1:7" ht="16.5" customHeight="1">
      <c r="A103" s="95"/>
      <c r="B103" s="119"/>
      <c r="C103" s="16" t="s">
        <v>4</v>
      </c>
      <c r="D103" s="31"/>
      <c r="E103" s="31">
        <v>0</v>
      </c>
      <c r="F103" s="31">
        <v>0</v>
      </c>
      <c r="G103" s="32">
        <v>0</v>
      </c>
    </row>
    <row r="104" spans="1:7" ht="15" customHeight="1">
      <c r="A104" s="95"/>
      <c r="B104" s="119"/>
      <c r="C104" s="16" t="s">
        <v>5</v>
      </c>
      <c r="D104" s="31">
        <f>SUM(E104:G104)</f>
        <v>0</v>
      </c>
      <c r="E104" s="31"/>
      <c r="F104" s="31">
        <v>0</v>
      </c>
      <c r="G104" s="32">
        <v>0</v>
      </c>
    </row>
    <row r="105" spans="1:7" ht="13.5" thickBot="1">
      <c r="A105" s="96"/>
      <c r="B105" s="120"/>
      <c r="C105" s="23" t="s">
        <v>6</v>
      </c>
      <c r="D105" s="46">
        <f>SUM(E105:G105)</f>
        <v>420300</v>
      </c>
      <c r="E105" s="46">
        <v>420300</v>
      </c>
      <c r="F105" s="46"/>
      <c r="G105" s="54"/>
    </row>
    <row r="106" spans="1:7" ht="12.75">
      <c r="A106" s="94">
        <v>25</v>
      </c>
      <c r="B106" s="118" t="s">
        <v>58</v>
      </c>
      <c r="C106" s="53" t="s">
        <v>3</v>
      </c>
      <c r="D106" s="44">
        <f>SUM(D107+D108+D109)</f>
        <v>365643</v>
      </c>
      <c r="E106" s="44">
        <f>SUM(E107+E108+E109)</f>
        <v>365643</v>
      </c>
      <c r="F106" s="44">
        <f>SUM(F107+F108+F109)</f>
        <v>0</v>
      </c>
      <c r="G106" s="44">
        <f>SUM(G107+G108+G109)</f>
        <v>0</v>
      </c>
    </row>
    <row r="107" spans="1:7" ht="12.75">
      <c r="A107" s="95"/>
      <c r="B107" s="119"/>
      <c r="C107" s="16" t="s">
        <v>4</v>
      </c>
      <c r="D107" s="31"/>
      <c r="E107" s="31">
        <v>0</v>
      </c>
      <c r="F107" s="31">
        <v>0</v>
      </c>
      <c r="G107" s="32">
        <v>0</v>
      </c>
    </row>
    <row r="108" spans="1:7" ht="12.75">
      <c r="A108" s="95"/>
      <c r="B108" s="119"/>
      <c r="C108" s="16" t="s">
        <v>5</v>
      </c>
      <c r="D108" s="31">
        <f>SUM(E108:G108)</f>
        <v>0</v>
      </c>
      <c r="E108" s="31">
        <v>0</v>
      </c>
      <c r="F108" s="31">
        <v>0</v>
      </c>
      <c r="G108" s="32">
        <v>0</v>
      </c>
    </row>
    <row r="109" spans="1:7" ht="13.5" thickBot="1">
      <c r="A109" s="96"/>
      <c r="B109" s="120"/>
      <c r="C109" s="23" t="s">
        <v>6</v>
      </c>
      <c r="D109" s="46">
        <f>SUM(E109:G109)</f>
        <v>365643</v>
      </c>
      <c r="E109" s="46">
        <v>365643</v>
      </c>
      <c r="F109" s="46"/>
      <c r="G109" s="54"/>
    </row>
    <row r="110" spans="1:7" ht="12.75">
      <c r="A110" s="94">
        <v>26</v>
      </c>
      <c r="B110" s="118" t="s">
        <v>70</v>
      </c>
      <c r="C110" s="53" t="s">
        <v>3</v>
      </c>
      <c r="D110" s="44">
        <f>SUM(D111+D112+D113)</f>
        <v>346716</v>
      </c>
      <c r="E110" s="44">
        <v>346716</v>
      </c>
      <c r="F110" s="44">
        <f>SUM(F111+F112+F113)</f>
        <v>0</v>
      </c>
      <c r="G110" s="44">
        <f>SUM(G111+G112+G113)</f>
        <v>0</v>
      </c>
    </row>
    <row r="111" spans="1:7" ht="12.75">
      <c r="A111" s="95"/>
      <c r="B111" s="119"/>
      <c r="C111" s="16" t="s">
        <v>4</v>
      </c>
      <c r="D111" s="31">
        <f>SUM(E111+F111+G111)</f>
        <v>220716</v>
      </c>
      <c r="E111" s="31">
        <v>220716</v>
      </c>
      <c r="F111" s="31">
        <v>0</v>
      </c>
      <c r="G111" s="32">
        <v>0</v>
      </c>
    </row>
    <row r="112" spans="1:7" ht="12.75">
      <c r="A112" s="95"/>
      <c r="B112" s="119"/>
      <c r="C112" s="16" t="s">
        <v>5</v>
      </c>
      <c r="D112" s="31">
        <f>SUM(E112:G112)</f>
        <v>0</v>
      </c>
      <c r="E112" s="31">
        <v>0</v>
      </c>
      <c r="F112" s="31">
        <v>0</v>
      </c>
      <c r="G112" s="32">
        <v>0</v>
      </c>
    </row>
    <row r="113" spans="1:7" ht="13.5" thickBot="1">
      <c r="A113" s="96"/>
      <c r="B113" s="120"/>
      <c r="C113" s="23" t="s">
        <v>69</v>
      </c>
      <c r="D113" s="46">
        <v>126000</v>
      </c>
      <c r="E113" s="46">
        <v>126000</v>
      </c>
      <c r="F113" s="46"/>
      <c r="G113" s="54"/>
    </row>
    <row r="114" spans="1:7" ht="12.75">
      <c r="A114" s="94">
        <v>27</v>
      </c>
      <c r="B114" s="118" t="s">
        <v>71</v>
      </c>
      <c r="C114" s="53" t="s">
        <v>3</v>
      </c>
      <c r="D114" s="44">
        <f>SUM(D115+D116+D117)</f>
        <v>130823</v>
      </c>
      <c r="E114" s="44">
        <f>SUM(E115+E116+E117)</f>
        <v>130823</v>
      </c>
      <c r="F114" s="44">
        <f>SUM(F115+F116+F117)</f>
        <v>0</v>
      </c>
      <c r="G114" s="44">
        <f>SUM(G115+G116+G117)</f>
        <v>0</v>
      </c>
    </row>
    <row r="115" spans="1:7" ht="14.25" customHeight="1">
      <c r="A115" s="95"/>
      <c r="B115" s="119"/>
      <c r="C115" s="16" t="s">
        <v>4</v>
      </c>
      <c r="D115" s="31">
        <f>SUM(E115+F115+G115)</f>
        <v>74823</v>
      </c>
      <c r="E115" s="31">
        <v>74823</v>
      </c>
      <c r="F115" s="31">
        <v>0</v>
      </c>
      <c r="G115" s="32">
        <v>0</v>
      </c>
    </row>
    <row r="116" spans="1:7" ht="14.25" customHeight="1">
      <c r="A116" s="95"/>
      <c r="B116" s="119"/>
      <c r="C116" s="16" t="s">
        <v>5</v>
      </c>
      <c r="D116" s="31">
        <f>SUM(E116:G116)</f>
        <v>0</v>
      </c>
      <c r="E116" s="31">
        <v>0</v>
      </c>
      <c r="F116" s="31">
        <v>0</v>
      </c>
      <c r="G116" s="32">
        <v>0</v>
      </c>
    </row>
    <row r="117" spans="1:7" ht="15.75" customHeight="1" thickBot="1">
      <c r="A117" s="96"/>
      <c r="B117" s="120"/>
      <c r="C117" s="23" t="s">
        <v>69</v>
      </c>
      <c r="D117" s="46">
        <v>56000</v>
      </c>
      <c r="E117" s="46">
        <v>56000</v>
      </c>
      <c r="F117" s="46"/>
      <c r="G117" s="54"/>
    </row>
    <row r="118" spans="1:7" ht="15.75" customHeight="1">
      <c r="A118" s="94">
        <v>28</v>
      </c>
      <c r="B118" s="118" t="s">
        <v>81</v>
      </c>
      <c r="C118" s="53" t="s">
        <v>3</v>
      </c>
      <c r="D118" s="44">
        <v>315000</v>
      </c>
      <c r="E118" s="44">
        <f>SUM(E119+E120+E121)</f>
        <v>315000</v>
      </c>
      <c r="F118" s="44">
        <f>SUM(F119+F120+F121)</f>
        <v>0</v>
      </c>
      <c r="G118" s="44">
        <f>SUM(G119+G120+G121)</f>
        <v>0</v>
      </c>
    </row>
    <row r="119" spans="1:7" ht="15.75" customHeight="1">
      <c r="A119" s="95"/>
      <c r="B119" s="119"/>
      <c r="C119" s="16" t="s">
        <v>4</v>
      </c>
      <c r="D119" s="31">
        <v>210000</v>
      </c>
      <c r="E119" s="31">
        <v>210000</v>
      </c>
      <c r="F119" s="31">
        <v>0</v>
      </c>
      <c r="G119" s="32">
        <v>0</v>
      </c>
    </row>
    <row r="120" spans="1:7" ht="15.75" customHeight="1">
      <c r="A120" s="95"/>
      <c r="B120" s="119"/>
      <c r="C120" s="16" t="s">
        <v>5</v>
      </c>
      <c r="D120" s="31">
        <f>SUM(E120:G120)</f>
        <v>0</v>
      </c>
      <c r="E120" s="31">
        <v>0</v>
      </c>
      <c r="F120" s="31">
        <v>0</v>
      </c>
      <c r="G120" s="32">
        <v>0</v>
      </c>
    </row>
    <row r="121" spans="1:7" ht="15.75" customHeight="1" thickBot="1">
      <c r="A121" s="96"/>
      <c r="B121" s="120"/>
      <c r="C121" s="23" t="s">
        <v>69</v>
      </c>
      <c r="D121" s="44">
        <v>105000</v>
      </c>
      <c r="E121" s="46">
        <v>105000</v>
      </c>
      <c r="F121" s="46"/>
      <c r="G121" s="54"/>
    </row>
    <row r="122" spans="1:7" ht="16.5" customHeight="1">
      <c r="A122" s="124" t="s">
        <v>10</v>
      </c>
      <c r="B122" s="125"/>
      <c r="C122" s="55" t="s">
        <v>3</v>
      </c>
      <c r="D122" s="56">
        <f>SUM(D123+D124+D125)</f>
        <v>95039369</v>
      </c>
      <c r="E122" s="56">
        <v>11659569</v>
      </c>
      <c r="F122" s="56">
        <f>SUM(F123+F124+F125)</f>
        <v>37243600</v>
      </c>
      <c r="G122" s="56">
        <f>SUM(G123+G124+G125)</f>
        <v>46136200</v>
      </c>
    </row>
    <row r="123" spans="1:7" ht="12.75">
      <c r="A123" s="126"/>
      <c r="B123" s="127"/>
      <c r="C123" s="18" t="s">
        <v>4</v>
      </c>
      <c r="D123" s="34">
        <f>SUM(E123+F123+G123)</f>
        <v>23952776</v>
      </c>
      <c r="E123" s="34">
        <v>3800076</v>
      </c>
      <c r="F123" s="34">
        <f aca="true" t="shared" si="4" ref="F123:G125">SUM(F11+F15+F19+F23+F27+F31+F35+F39+F43+F47+F51+F55+F59+F63+F67+F71+F75+F79+F83+F87+F91+F95+F99+F103+F107+F111+F115)</f>
        <v>9212500</v>
      </c>
      <c r="G123" s="34">
        <f t="shared" si="4"/>
        <v>10940200</v>
      </c>
    </row>
    <row r="124" spans="1:7" ht="12.75">
      <c r="A124" s="126"/>
      <c r="B124" s="127"/>
      <c r="C124" s="18" t="s">
        <v>5</v>
      </c>
      <c r="D124" s="34">
        <f>+SUM(E124+F124+G124)</f>
        <v>45594700</v>
      </c>
      <c r="E124" s="34">
        <f>SUM(E12+E16+E20+E24+E28+E32+E36+E40+E44+E48+E52+E56+E60+E64+E68+E72+E76+E80+E84+E88+E92+E96+E100+E104+E108+E112+E116+E120)</f>
        <v>245000</v>
      </c>
      <c r="F124" s="34">
        <f t="shared" si="4"/>
        <v>19696000</v>
      </c>
      <c r="G124" s="34">
        <f t="shared" si="4"/>
        <v>25653700</v>
      </c>
    </row>
    <row r="125" spans="1:7" ht="13.5" thickBot="1">
      <c r="A125" s="128"/>
      <c r="B125" s="129"/>
      <c r="C125" s="57" t="s">
        <v>6</v>
      </c>
      <c r="D125" s="75">
        <f>SUM(E125+F125+G125)</f>
        <v>25491893</v>
      </c>
      <c r="E125" s="75">
        <v>7614493</v>
      </c>
      <c r="F125" s="75">
        <f t="shared" si="4"/>
        <v>8335100</v>
      </c>
      <c r="G125" s="75">
        <f t="shared" si="4"/>
        <v>9542300</v>
      </c>
    </row>
  </sheetData>
  <mergeCells count="64">
    <mergeCell ref="A122:B125"/>
    <mergeCell ref="A98:A101"/>
    <mergeCell ref="B98:B101"/>
    <mergeCell ref="A102:A105"/>
    <mergeCell ref="B102:B105"/>
    <mergeCell ref="A106:A109"/>
    <mergeCell ref="B106:B109"/>
    <mergeCell ref="A110:A113"/>
    <mergeCell ref="A118:A121"/>
    <mergeCell ref="B118:B121"/>
    <mergeCell ref="A94:A97"/>
    <mergeCell ref="B94:B97"/>
    <mergeCell ref="A114:A117"/>
    <mergeCell ref="B114:B117"/>
    <mergeCell ref="B110:B113"/>
    <mergeCell ref="A86:A89"/>
    <mergeCell ref="B86:B89"/>
    <mergeCell ref="A90:A93"/>
    <mergeCell ref="B90:B93"/>
    <mergeCell ref="A78:A81"/>
    <mergeCell ref="B78:B81"/>
    <mergeCell ref="A82:A85"/>
    <mergeCell ref="B82:B85"/>
    <mergeCell ref="A70:A73"/>
    <mergeCell ref="B70:B73"/>
    <mergeCell ref="A74:A77"/>
    <mergeCell ref="B74:B77"/>
    <mergeCell ref="A66:A69"/>
    <mergeCell ref="B66:B69"/>
    <mergeCell ref="A58:A61"/>
    <mergeCell ref="B58:B61"/>
    <mergeCell ref="B22:B25"/>
    <mergeCell ref="D7:D8"/>
    <mergeCell ref="C7:C8"/>
    <mergeCell ref="B7:B8"/>
    <mergeCell ref="E7:G7"/>
    <mergeCell ref="A3:F3"/>
    <mergeCell ref="E1:F1"/>
    <mergeCell ref="A18:A21"/>
    <mergeCell ref="A10:A13"/>
    <mergeCell ref="A7:A8"/>
    <mergeCell ref="A14:A17"/>
    <mergeCell ref="B14:B17"/>
    <mergeCell ref="B18:B21"/>
    <mergeCell ref="B10:B13"/>
    <mergeCell ref="A22:A25"/>
    <mergeCell ref="A62:A65"/>
    <mergeCell ref="B62:B65"/>
    <mergeCell ref="A30:A33"/>
    <mergeCell ref="B30:B33"/>
    <mergeCell ref="A34:A37"/>
    <mergeCell ref="B34:B37"/>
    <mergeCell ref="A42:A45"/>
    <mergeCell ref="B42:B45"/>
    <mergeCell ref="A38:A41"/>
    <mergeCell ref="A26:A29"/>
    <mergeCell ref="B26:B29"/>
    <mergeCell ref="B38:B41"/>
    <mergeCell ref="A54:A57"/>
    <mergeCell ref="B54:B57"/>
    <mergeCell ref="A46:A49"/>
    <mergeCell ref="B46:B49"/>
    <mergeCell ref="A50:A53"/>
    <mergeCell ref="B50:B53"/>
  </mergeCells>
  <printOptions horizontalCentered="1"/>
  <pageMargins left="0.54" right="0.4" top="0.6" bottom="0.78" header="0.4" footer="0.5118110236220472"/>
  <pageSetup horizontalDpi="300" verticalDpi="300" orientation="portrait" paperSize="9" scale="91" r:id="rId1"/>
  <rowBreaks count="2" manualBreakCount="2">
    <brk id="45" max="6" man="1"/>
    <brk id="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showZeros="0" tabSelected="1" workbookViewId="0" topLeftCell="A1">
      <selection activeCell="G65" sqref="A1:G6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14.421875" style="0" customWidth="1"/>
    <col min="4" max="4" width="10.8515625" style="0" customWidth="1"/>
    <col min="5" max="5" width="10.00390625" style="0" bestFit="1" customWidth="1"/>
  </cols>
  <sheetData>
    <row r="1" ht="18.75">
      <c r="A1" s="6" t="s">
        <v>18</v>
      </c>
    </row>
    <row r="2" ht="13.5" thickBot="1"/>
    <row r="3" spans="1:7" ht="15.75">
      <c r="A3" s="110" t="s">
        <v>0</v>
      </c>
      <c r="B3" s="116" t="s">
        <v>1</v>
      </c>
      <c r="C3" s="114" t="s">
        <v>15</v>
      </c>
      <c r="D3" s="112" t="s">
        <v>2</v>
      </c>
      <c r="E3" s="167" t="s">
        <v>34</v>
      </c>
      <c r="F3" s="167"/>
      <c r="G3" s="168"/>
    </row>
    <row r="4" spans="1:7" ht="15.75">
      <c r="A4" s="111"/>
      <c r="B4" s="117"/>
      <c r="C4" s="115"/>
      <c r="D4" s="113"/>
      <c r="E4" s="13">
        <v>2008</v>
      </c>
      <c r="F4" s="41">
        <v>2009</v>
      </c>
      <c r="G4" s="14">
        <v>2010</v>
      </c>
    </row>
    <row r="5" spans="1:7" ht="13.5" thickBot="1">
      <c r="A5" s="58">
        <v>1</v>
      </c>
      <c r="B5" s="8">
        <v>2</v>
      </c>
      <c r="C5" s="59">
        <v>3</v>
      </c>
      <c r="D5" s="8">
        <v>4</v>
      </c>
      <c r="E5" s="62">
        <v>5</v>
      </c>
      <c r="F5" s="63">
        <v>6</v>
      </c>
      <c r="G5" s="64">
        <v>7</v>
      </c>
    </row>
    <row r="6" spans="1:7" ht="12.75">
      <c r="A6" s="88">
        <v>1</v>
      </c>
      <c r="B6" s="121" t="s">
        <v>19</v>
      </c>
      <c r="C6" s="53" t="s">
        <v>3</v>
      </c>
      <c r="D6" s="65">
        <f>SUM(D7+D8+D9)</f>
        <v>80000</v>
      </c>
      <c r="E6" s="65">
        <f>SUM(E7+E8+E9)</f>
        <v>40000</v>
      </c>
      <c r="F6" s="65">
        <f>SUM(F7+F8+F9)</f>
        <v>40000</v>
      </c>
      <c r="G6" s="78">
        <f>SUM(G7+G8+G9)</f>
        <v>0</v>
      </c>
    </row>
    <row r="7" spans="1:7" ht="12.75">
      <c r="A7" s="89"/>
      <c r="B7" s="130"/>
      <c r="C7" s="16" t="s">
        <v>4</v>
      </c>
      <c r="D7" s="15">
        <v>80000</v>
      </c>
      <c r="E7" s="24">
        <v>40000</v>
      </c>
      <c r="F7" s="24">
        <v>40000</v>
      </c>
      <c r="G7" s="25"/>
    </row>
    <row r="8" spans="1:7" ht="12.75">
      <c r="A8" s="89"/>
      <c r="B8" s="130"/>
      <c r="C8" s="16" t="s">
        <v>5</v>
      </c>
      <c r="D8" s="15">
        <f aca="true" t="shared" si="0" ref="D8:D13">SUM(E8:G8)</f>
        <v>0</v>
      </c>
      <c r="E8" s="24"/>
      <c r="F8" s="24"/>
      <c r="G8" s="25"/>
    </row>
    <row r="9" spans="1:7" ht="13.5" thickBot="1">
      <c r="A9" s="90"/>
      <c r="B9" s="131"/>
      <c r="C9" s="23" t="s">
        <v>6</v>
      </c>
      <c r="D9" s="28">
        <f t="shared" si="0"/>
        <v>0</v>
      </c>
      <c r="E9" s="26"/>
      <c r="F9" s="26"/>
      <c r="G9" s="27"/>
    </row>
    <row r="10" spans="1:7" ht="12.75">
      <c r="A10" s="88">
        <v>2</v>
      </c>
      <c r="B10" s="121" t="s">
        <v>20</v>
      </c>
      <c r="C10" s="53" t="s">
        <v>3</v>
      </c>
      <c r="D10" s="65">
        <f>SUM(D11+D12+D13)</f>
        <v>5000</v>
      </c>
      <c r="E10" s="65">
        <f>SUM(E11+E12+E13)</f>
        <v>5000</v>
      </c>
      <c r="F10" s="65">
        <f>SUM(F11+F12+F13)</f>
        <v>0</v>
      </c>
      <c r="G10" s="78">
        <f>SUM(G11+G12+G13)</f>
        <v>0</v>
      </c>
    </row>
    <row r="11" spans="1:7" ht="12.75">
      <c r="A11" s="89"/>
      <c r="B11" s="130"/>
      <c r="C11" s="16" t="s">
        <v>4</v>
      </c>
      <c r="D11" s="15">
        <f t="shared" si="0"/>
        <v>5000</v>
      </c>
      <c r="E11" s="24">
        <v>5000</v>
      </c>
      <c r="F11" s="24"/>
      <c r="G11" s="25"/>
    </row>
    <row r="12" spans="1:7" ht="12.75">
      <c r="A12" s="89"/>
      <c r="B12" s="130"/>
      <c r="C12" s="16" t="s">
        <v>5</v>
      </c>
      <c r="D12" s="15">
        <f t="shared" si="0"/>
        <v>0</v>
      </c>
      <c r="E12" s="24"/>
      <c r="F12" s="24"/>
      <c r="G12" s="25"/>
    </row>
    <row r="13" spans="1:7" ht="13.5" thickBot="1">
      <c r="A13" s="90"/>
      <c r="B13" s="131"/>
      <c r="C13" s="23" t="s">
        <v>6</v>
      </c>
      <c r="D13" s="28">
        <f t="shared" si="0"/>
        <v>0</v>
      </c>
      <c r="E13" s="26">
        <v>0</v>
      </c>
      <c r="F13" s="26"/>
      <c r="G13" s="27"/>
    </row>
    <row r="14" spans="1:7" ht="12.75">
      <c r="A14" s="88">
        <v>3</v>
      </c>
      <c r="B14" s="121" t="s">
        <v>21</v>
      </c>
      <c r="C14" s="53" t="s">
        <v>3</v>
      </c>
      <c r="D14" s="65">
        <f>SUM(D15+D16+D17)</f>
        <v>60000</v>
      </c>
      <c r="E14" s="65">
        <f>SUM(E15+E16+E17)</f>
        <v>0</v>
      </c>
      <c r="F14" s="65">
        <f>SUM(F15+F16+F17)</f>
        <v>60000</v>
      </c>
      <c r="G14" s="78">
        <f>SUM(G15+G16+G17)</f>
        <v>0</v>
      </c>
    </row>
    <row r="15" spans="1:7" ht="12.75">
      <c r="A15" s="89"/>
      <c r="B15" s="130"/>
      <c r="C15" s="16" t="s">
        <v>4</v>
      </c>
      <c r="D15" s="15">
        <f aca="true" t="shared" si="1" ref="D15:D20">SUM(E15:G15)</f>
        <v>60000</v>
      </c>
      <c r="E15" s="24"/>
      <c r="F15" s="24">
        <v>60000</v>
      </c>
      <c r="G15" s="25"/>
    </row>
    <row r="16" spans="1:7" ht="12.75">
      <c r="A16" s="89"/>
      <c r="B16" s="130"/>
      <c r="C16" s="16" t="s">
        <v>5</v>
      </c>
      <c r="D16" s="15">
        <f t="shared" si="1"/>
        <v>0</v>
      </c>
      <c r="E16" s="24"/>
      <c r="F16" s="24"/>
      <c r="G16" s="25"/>
    </row>
    <row r="17" spans="1:7" ht="13.5" thickBot="1">
      <c r="A17" s="90"/>
      <c r="B17" s="131"/>
      <c r="C17" s="23" t="s">
        <v>6</v>
      </c>
      <c r="D17" s="28">
        <f t="shared" si="1"/>
        <v>0</v>
      </c>
      <c r="E17" s="26"/>
      <c r="F17" s="26"/>
      <c r="G17" s="27"/>
    </row>
    <row r="18" spans="1:7" ht="12.75">
      <c r="A18" s="88">
        <v>4</v>
      </c>
      <c r="B18" s="121" t="s">
        <v>41</v>
      </c>
      <c r="C18" s="53" t="s">
        <v>3</v>
      </c>
      <c r="D18" s="65">
        <f>SUM(D19+D20+D21)</f>
        <v>50000</v>
      </c>
      <c r="E18" s="65">
        <f>SUM(E19+E20+E21)</f>
        <v>0</v>
      </c>
      <c r="F18" s="65">
        <f>SUM(F19+F20+F21)</f>
        <v>0</v>
      </c>
      <c r="G18" s="78">
        <f>SUM(G19+G20+G21)</f>
        <v>50000</v>
      </c>
    </row>
    <row r="19" spans="1:7" ht="12.75">
      <c r="A19" s="100"/>
      <c r="B19" s="122"/>
      <c r="C19" s="16" t="s">
        <v>4</v>
      </c>
      <c r="D19" s="15">
        <f t="shared" si="1"/>
        <v>50000</v>
      </c>
      <c r="E19" s="24"/>
      <c r="F19" s="24"/>
      <c r="G19" s="25">
        <v>50000</v>
      </c>
    </row>
    <row r="20" spans="1:7" ht="12.75">
      <c r="A20" s="100"/>
      <c r="B20" s="122"/>
      <c r="C20" s="16" t="s">
        <v>5</v>
      </c>
      <c r="D20" s="15">
        <f t="shared" si="1"/>
        <v>0</v>
      </c>
      <c r="E20" s="24"/>
      <c r="F20" s="24"/>
      <c r="G20" s="25"/>
    </row>
    <row r="21" spans="1:7" ht="13.5" thickBot="1">
      <c r="A21" s="101"/>
      <c r="B21" s="123"/>
      <c r="C21" s="23" t="s">
        <v>6</v>
      </c>
      <c r="D21" s="28"/>
      <c r="E21" s="26"/>
      <c r="F21" s="26"/>
      <c r="G21" s="27"/>
    </row>
    <row r="22" spans="1:7" ht="12.75">
      <c r="A22" s="88">
        <v>5</v>
      </c>
      <c r="B22" s="121" t="s">
        <v>42</v>
      </c>
      <c r="C22" s="53" t="s">
        <v>3</v>
      </c>
      <c r="D22" s="65">
        <f>SUM(D23+D24+D25)</f>
        <v>60000</v>
      </c>
      <c r="E22" s="65">
        <f>SUM(E23+E24+E25)</f>
        <v>0</v>
      </c>
      <c r="F22" s="65">
        <f>SUM(F23+F24+F25)</f>
        <v>0</v>
      </c>
      <c r="G22" s="78">
        <f>SUM(G23+G24+G25)</f>
        <v>60000</v>
      </c>
    </row>
    <row r="23" spans="1:7" ht="12.75">
      <c r="A23" s="100"/>
      <c r="B23" s="122"/>
      <c r="C23" s="16" t="s">
        <v>4</v>
      </c>
      <c r="D23" s="15">
        <f>SUM(E23:G23)</f>
        <v>60000</v>
      </c>
      <c r="E23" s="24"/>
      <c r="F23" s="24"/>
      <c r="G23" s="25">
        <v>60000</v>
      </c>
    </row>
    <row r="24" spans="1:7" ht="12.75">
      <c r="A24" s="100"/>
      <c r="B24" s="122"/>
      <c r="C24" s="16" t="s">
        <v>5</v>
      </c>
      <c r="D24" s="15">
        <f>SUM(E24:G24)</f>
        <v>0</v>
      </c>
      <c r="E24" s="24"/>
      <c r="F24" s="24"/>
      <c r="G24" s="25"/>
    </row>
    <row r="25" spans="1:7" ht="13.5" thickBot="1">
      <c r="A25" s="101"/>
      <c r="B25" s="123"/>
      <c r="C25" s="23" t="s">
        <v>6</v>
      </c>
      <c r="D25" s="28"/>
      <c r="E25" s="26"/>
      <c r="F25" s="26"/>
      <c r="G25" s="27"/>
    </row>
    <row r="26" spans="1:7" ht="12.75">
      <c r="A26" s="88">
        <v>6</v>
      </c>
      <c r="B26" s="121" t="s">
        <v>31</v>
      </c>
      <c r="C26" s="53" t="s">
        <v>3</v>
      </c>
      <c r="D26" s="65">
        <f>SUM(D27+D28+D29)</f>
        <v>12000</v>
      </c>
      <c r="E26" s="65">
        <f>SUM(E27+E28+E29)</f>
        <v>12000</v>
      </c>
      <c r="F26" s="65">
        <f>SUM(F27+F28+F29)</f>
        <v>0</v>
      </c>
      <c r="G26" s="78">
        <f>SUM(G27+G28+G29)</f>
        <v>0</v>
      </c>
    </row>
    <row r="27" spans="1:7" ht="12.75">
      <c r="A27" s="100"/>
      <c r="B27" s="122"/>
      <c r="C27" s="16" t="s">
        <v>4</v>
      </c>
      <c r="D27" s="15">
        <f>SUM(E27:G27)</f>
        <v>12000</v>
      </c>
      <c r="E27" s="24">
        <v>12000</v>
      </c>
      <c r="F27" s="24"/>
      <c r="G27" s="25"/>
    </row>
    <row r="28" spans="1:7" ht="12.75">
      <c r="A28" s="100"/>
      <c r="B28" s="122"/>
      <c r="C28" s="16" t="s">
        <v>5</v>
      </c>
      <c r="D28" s="15">
        <f>SUM(E28:G28)</f>
        <v>0</v>
      </c>
      <c r="E28" s="24"/>
      <c r="F28" s="24"/>
      <c r="G28" s="25"/>
    </row>
    <row r="29" spans="1:7" ht="13.5" thickBot="1">
      <c r="A29" s="101"/>
      <c r="B29" s="123"/>
      <c r="C29" s="23" t="s">
        <v>6</v>
      </c>
      <c r="D29" s="28">
        <f>SUM(E29:G29)</f>
        <v>0</v>
      </c>
      <c r="E29" s="26">
        <v>0</v>
      </c>
      <c r="F29" s="26"/>
      <c r="G29" s="27"/>
    </row>
    <row r="30" spans="1:7" ht="12.75">
      <c r="A30" s="94">
        <v>7</v>
      </c>
      <c r="B30" s="150" t="s">
        <v>44</v>
      </c>
      <c r="C30" s="53" t="s">
        <v>3</v>
      </c>
      <c r="D30" s="65">
        <f>SUM(D31+D32+D33)</f>
        <v>60000</v>
      </c>
      <c r="E30" s="65">
        <f>SUM(E31+E32+E33)</f>
        <v>60000</v>
      </c>
      <c r="F30" s="65">
        <f>SUM(F31+F32+F33)</f>
        <v>0</v>
      </c>
      <c r="G30" s="78">
        <f>SUM(G31+G32+G33)</f>
        <v>0</v>
      </c>
    </row>
    <row r="31" spans="1:7" ht="12.75">
      <c r="A31" s="148"/>
      <c r="B31" s="151"/>
      <c r="C31" s="16" t="s">
        <v>4</v>
      </c>
      <c r="D31" s="15">
        <v>60000</v>
      </c>
      <c r="E31" s="15">
        <v>60000</v>
      </c>
      <c r="F31" s="24"/>
      <c r="G31" s="25"/>
    </row>
    <row r="32" spans="1:7" ht="12.75">
      <c r="A32" s="148"/>
      <c r="B32" s="151"/>
      <c r="C32" s="16" t="s">
        <v>5</v>
      </c>
      <c r="D32" s="15"/>
      <c r="E32" s="15"/>
      <c r="F32" s="24"/>
      <c r="G32" s="25"/>
    </row>
    <row r="33" spans="1:7" ht="13.5" thickBot="1">
      <c r="A33" s="149"/>
      <c r="B33" s="152"/>
      <c r="C33" s="23" t="s">
        <v>6</v>
      </c>
      <c r="D33" s="28"/>
      <c r="E33" s="28"/>
      <c r="F33" s="26"/>
      <c r="G33" s="27"/>
    </row>
    <row r="34" spans="1:7" ht="12.75">
      <c r="A34" s="94">
        <v>8</v>
      </c>
      <c r="B34" s="150" t="s">
        <v>45</v>
      </c>
      <c r="C34" s="53" t="s">
        <v>3</v>
      </c>
      <c r="D34" s="65">
        <f>SUM(D35+D36+D37)</f>
        <v>8000</v>
      </c>
      <c r="E34" s="65">
        <f>SUM(E35+E36+E37)</f>
        <v>8000</v>
      </c>
      <c r="F34" s="65">
        <f>SUM(F35+F36+F37)</f>
        <v>0</v>
      </c>
      <c r="G34" s="78">
        <f>SUM(G35+G36+G37)</f>
        <v>0</v>
      </c>
    </row>
    <row r="35" spans="1:7" ht="12.75">
      <c r="A35" s="148"/>
      <c r="B35" s="151"/>
      <c r="C35" s="16" t="s">
        <v>4</v>
      </c>
      <c r="D35" s="15">
        <v>8000</v>
      </c>
      <c r="E35" s="15">
        <v>8000</v>
      </c>
      <c r="F35" s="24"/>
      <c r="G35" s="25"/>
    </row>
    <row r="36" spans="1:7" ht="12.75">
      <c r="A36" s="148"/>
      <c r="B36" s="151"/>
      <c r="C36" s="16" t="s">
        <v>5</v>
      </c>
      <c r="D36" s="15"/>
      <c r="E36" s="15"/>
      <c r="F36" s="24"/>
      <c r="G36" s="25"/>
    </row>
    <row r="37" spans="1:7" ht="13.5" thickBot="1">
      <c r="A37" s="149"/>
      <c r="B37" s="152"/>
      <c r="C37" s="23" t="s">
        <v>6</v>
      </c>
      <c r="D37" s="28"/>
      <c r="E37" s="28"/>
      <c r="F37" s="26"/>
      <c r="G37" s="27"/>
    </row>
    <row r="38" spans="1:7" ht="12.75">
      <c r="A38" s="138">
        <v>9</v>
      </c>
      <c r="B38" s="121" t="s">
        <v>46</v>
      </c>
      <c r="C38" s="53" t="s">
        <v>3</v>
      </c>
      <c r="D38" s="65">
        <f>SUM(D39+D40+D41)</f>
        <v>40000</v>
      </c>
      <c r="E38" s="65">
        <f>SUM(E39+E40+E41)</f>
        <v>40000</v>
      </c>
      <c r="F38" s="65">
        <f>SUM(F39+F40+F41)</f>
        <v>0</v>
      </c>
      <c r="G38" s="78">
        <f>SUM(G39+G40+G41)</f>
        <v>0</v>
      </c>
    </row>
    <row r="39" spans="1:7" ht="12.75">
      <c r="A39" s="139"/>
      <c r="B39" s="122"/>
      <c r="C39" s="16" t="s">
        <v>4</v>
      </c>
      <c r="D39" s="15">
        <v>40000</v>
      </c>
      <c r="E39" s="15">
        <v>40000</v>
      </c>
      <c r="F39" s="15"/>
      <c r="G39" s="22"/>
    </row>
    <row r="40" spans="1:7" ht="12.75">
      <c r="A40" s="139"/>
      <c r="B40" s="122"/>
      <c r="C40" s="16" t="s">
        <v>5</v>
      </c>
      <c r="D40" s="15"/>
      <c r="E40" s="15"/>
      <c r="F40" s="15"/>
      <c r="G40" s="22"/>
    </row>
    <row r="41" spans="1:7" ht="13.5" thickBot="1">
      <c r="A41" s="140"/>
      <c r="B41" s="123"/>
      <c r="C41" s="23" t="s">
        <v>6</v>
      </c>
      <c r="D41" s="28"/>
      <c r="E41" s="28"/>
      <c r="F41" s="28"/>
      <c r="G41" s="29"/>
    </row>
    <row r="42" spans="1:7" ht="12.75">
      <c r="A42" s="138">
        <v>10</v>
      </c>
      <c r="B42" s="121" t="s">
        <v>76</v>
      </c>
      <c r="C42" s="53" t="s">
        <v>3</v>
      </c>
      <c r="D42" s="65">
        <f>SUM(D43+D44+D45)</f>
        <v>105630</v>
      </c>
      <c r="E42" s="65">
        <f>SUM(E43+E44+E45)</f>
        <v>105630</v>
      </c>
      <c r="F42" s="65">
        <f>SUM(F43+F44+F45)</f>
        <v>0</v>
      </c>
      <c r="G42" s="78">
        <f>SUM(G43+G44+G45)</f>
        <v>0</v>
      </c>
    </row>
    <row r="43" spans="1:7" ht="12.75">
      <c r="A43" s="139"/>
      <c r="B43" s="122"/>
      <c r="C43" s="16" t="s">
        <v>4</v>
      </c>
      <c r="D43" s="15">
        <v>36971</v>
      </c>
      <c r="E43" s="15">
        <v>36971</v>
      </c>
      <c r="F43" s="15"/>
      <c r="G43" s="22"/>
    </row>
    <row r="44" spans="1:7" ht="12.75">
      <c r="A44" s="139"/>
      <c r="B44" s="122"/>
      <c r="C44" s="16" t="s">
        <v>5</v>
      </c>
      <c r="D44" s="15"/>
      <c r="E44" s="15"/>
      <c r="F44" s="15"/>
      <c r="G44" s="22"/>
    </row>
    <row r="45" spans="1:7" ht="13.5" thickBot="1">
      <c r="A45" s="140"/>
      <c r="B45" s="123"/>
      <c r="C45" s="23" t="s">
        <v>6</v>
      </c>
      <c r="D45" s="28">
        <v>68659</v>
      </c>
      <c r="E45" s="28">
        <v>68659</v>
      </c>
      <c r="F45" s="28"/>
      <c r="G45" s="29"/>
    </row>
    <row r="46" spans="1:7" ht="12.75">
      <c r="A46" s="138">
        <v>11</v>
      </c>
      <c r="B46" s="121" t="s">
        <v>77</v>
      </c>
      <c r="C46" s="53" t="s">
        <v>3</v>
      </c>
      <c r="D46" s="65">
        <f>SUM(D47+D48+D49)</f>
        <v>105630</v>
      </c>
      <c r="E46" s="65">
        <f>SUM(E47+E48+E49)</f>
        <v>105630</v>
      </c>
      <c r="F46" s="65">
        <f>SUM(F47+F48+F49)</f>
        <v>0</v>
      </c>
      <c r="G46" s="78">
        <f>SUM(G47+G48+G49)</f>
        <v>0</v>
      </c>
    </row>
    <row r="47" spans="1:7" ht="15" customHeight="1">
      <c r="A47" s="139"/>
      <c r="B47" s="122"/>
      <c r="C47" s="16" t="s">
        <v>4</v>
      </c>
      <c r="D47" s="15">
        <v>85630</v>
      </c>
      <c r="E47" s="15">
        <v>85630</v>
      </c>
      <c r="F47" s="15"/>
      <c r="G47" s="22"/>
    </row>
    <row r="48" spans="1:7" ht="16.5" customHeight="1">
      <c r="A48" s="139"/>
      <c r="B48" s="122"/>
      <c r="C48" s="16" t="s">
        <v>5</v>
      </c>
      <c r="D48" s="15"/>
      <c r="E48" s="15"/>
      <c r="F48" s="15"/>
      <c r="G48" s="22"/>
    </row>
    <row r="49" spans="1:7" ht="15" customHeight="1" thickBot="1">
      <c r="A49" s="140"/>
      <c r="B49" s="123"/>
      <c r="C49" s="23" t="s">
        <v>6</v>
      </c>
      <c r="D49" s="28">
        <v>20000</v>
      </c>
      <c r="E49" s="28">
        <v>20000</v>
      </c>
      <c r="F49" s="28"/>
      <c r="G49" s="29"/>
    </row>
    <row r="50" spans="1:7" ht="15" customHeight="1">
      <c r="A50" s="138">
        <v>12</v>
      </c>
      <c r="B50" s="121" t="s">
        <v>78</v>
      </c>
      <c r="C50" s="53" t="s">
        <v>3</v>
      </c>
      <c r="D50" s="65">
        <f>SUM(D51+D52+D53)</f>
        <v>130181</v>
      </c>
      <c r="E50" s="65">
        <f>SUM(E51+E52+E53)</f>
        <v>130181</v>
      </c>
      <c r="F50" s="65">
        <f>SUM(F51+F52+F53)</f>
        <v>0</v>
      </c>
      <c r="G50" s="78">
        <f>SUM(G51+G52+G53)</f>
        <v>0</v>
      </c>
    </row>
    <row r="51" spans="1:7" ht="15" customHeight="1">
      <c r="A51" s="139"/>
      <c r="B51" s="122"/>
      <c r="C51" s="16" t="s">
        <v>4</v>
      </c>
      <c r="D51" s="15">
        <v>45564</v>
      </c>
      <c r="E51" s="15">
        <v>45564</v>
      </c>
      <c r="F51" s="15"/>
      <c r="G51" s="22"/>
    </row>
    <row r="52" spans="1:7" ht="15" customHeight="1">
      <c r="A52" s="139"/>
      <c r="B52" s="122"/>
      <c r="C52" s="16" t="s">
        <v>5</v>
      </c>
      <c r="D52" s="15"/>
      <c r="E52" s="15"/>
      <c r="F52" s="15"/>
      <c r="G52" s="22"/>
    </row>
    <row r="53" spans="1:7" ht="15" customHeight="1" thickBot="1">
      <c r="A53" s="140"/>
      <c r="B53" s="123"/>
      <c r="C53" s="23" t="s">
        <v>6</v>
      </c>
      <c r="D53" s="28">
        <v>84617</v>
      </c>
      <c r="E53" s="28">
        <v>84617</v>
      </c>
      <c r="F53" s="28"/>
      <c r="G53" s="29"/>
    </row>
    <row r="54" spans="1:7" ht="15.75" customHeight="1">
      <c r="A54" s="138">
        <v>13</v>
      </c>
      <c r="B54" s="121" t="s">
        <v>80</v>
      </c>
      <c r="C54" s="53" t="s">
        <v>3</v>
      </c>
      <c r="D54" s="65">
        <f>SUM(D55+D56+D57)</f>
        <v>1179260</v>
      </c>
      <c r="E54" s="65">
        <f>SUM(E55+E56+E57)</f>
        <v>1179260</v>
      </c>
      <c r="F54" s="65">
        <f>SUM(F55+F56+F57)</f>
        <v>0</v>
      </c>
      <c r="G54" s="78">
        <f>SUM(G55+G56+G57)</f>
        <v>0</v>
      </c>
    </row>
    <row r="55" spans="1:7" ht="12.75" customHeight="1">
      <c r="A55" s="139"/>
      <c r="B55" s="122"/>
      <c r="C55" s="16" t="s">
        <v>4</v>
      </c>
      <c r="D55" s="15">
        <v>1179260</v>
      </c>
      <c r="E55" s="15">
        <v>1179260</v>
      </c>
      <c r="F55" s="15"/>
      <c r="G55" s="22"/>
    </row>
    <row r="56" spans="1:7" ht="16.5" customHeight="1">
      <c r="A56" s="139"/>
      <c r="B56" s="122"/>
      <c r="C56" s="16" t="s">
        <v>5</v>
      </c>
      <c r="D56" s="15"/>
      <c r="E56" s="15"/>
      <c r="F56" s="15"/>
      <c r="G56" s="22"/>
    </row>
    <row r="57" spans="1:7" ht="14.25" customHeight="1" thickBot="1">
      <c r="A57" s="140"/>
      <c r="B57" s="123"/>
      <c r="C57" s="23" t="s">
        <v>6</v>
      </c>
      <c r="D57" s="28"/>
      <c r="E57" s="28"/>
      <c r="F57" s="28"/>
      <c r="G57" s="29"/>
    </row>
    <row r="58" spans="1:7" ht="14.25" customHeight="1">
      <c r="A58" s="138">
        <v>14</v>
      </c>
      <c r="B58" s="121" t="s">
        <v>84</v>
      </c>
      <c r="C58" s="53" t="s">
        <v>3</v>
      </c>
      <c r="D58" s="65">
        <v>612000</v>
      </c>
      <c r="E58" s="65">
        <v>612000</v>
      </c>
      <c r="F58" s="65">
        <f>SUM(F59+F60+F61)</f>
        <v>0</v>
      </c>
      <c r="G58" s="78">
        <f>SUM(G59+G60+G61)</f>
        <v>0</v>
      </c>
    </row>
    <row r="59" spans="1:7" ht="14.25" customHeight="1">
      <c r="A59" s="139"/>
      <c r="B59" s="122"/>
      <c r="C59" s="16" t="s">
        <v>4</v>
      </c>
      <c r="D59" s="15"/>
      <c r="E59" s="15"/>
      <c r="F59" s="15"/>
      <c r="G59" s="22"/>
    </row>
    <row r="60" spans="1:7" ht="14.25" customHeight="1">
      <c r="A60" s="139"/>
      <c r="B60" s="122"/>
      <c r="C60" s="16" t="s">
        <v>5</v>
      </c>
      <c r="D60" s="15"/>
      <c r="E60" s="15"/>
      <c r="F60" s="15"/>
      <c r="G60" s="22"/>
    </row>
    <row r="61" spans="1:7" ht="14.25" customHeight="1" thickBot="1">
      <c r="A61" s="140"/>
      <c r="B61" s="123"/>
      <c r="C61" s="23" t="s">
        <v>6</v>
      </c>
      <c r="D61" s="28">
        <v>612000</v>
      </c>
      <c r="E61" s="28">
        <v>612000</v>
      </c>
      <c r="F61" s="28"/>
      <c r="G61" s="29"/>
    </row>
    <row r="62" spans="1:7" ht="12.75">
      <c r="A62" s="143" t="s">
        <v>10</v>
      </c>
      <c r="B62" s="144"/>
      <c r="C62" s="1" t="s">
        <v>3</v>
      </c>
      <c r="D62" s="66">
        <f>SUM(D63+D64+D65)</f>
        <v>2507701</v>
      </c>
      <c r="E62" s="66">
        <f>SUM(E63+E64+E65)</f>
        <v>2297701</v>
      </c>
      <c r="F62" s="66">
        <f>SUM(F63+F64+F65)</f>
        <v>100000</v>
      </c>
      <c r="G62" s="78">
        <f>SUM(G63+G64+G65)</f>
        <v>110000</v>
      </c>
    </row>
    <row r="63" spans="1:7" ht="12.75">
      <c r="A63" s="145"/>
      <c r="B63" s="144"/>
      <c r="C63" s="11" t="s">
        <v>4</v>
      </c>
      <c r="D63" s="74">
        <f>SUM(D7+D11+D15+D19+D23+D27+D31+D35+D39+D43+D47+D51+D55)</f>
        <v>1722425</v>
      </c>
      <c r="E63" s="74">
        <f>SUM(E7+E11+E15+E19+E23+E27+E31+E35+E39+E43+E47+E51+E55)</f>
        <v>1512425</v>
      </c>
      <c r="F63" s="74">
        <f>SUM(F7+F11+F15+F19+F23+F27+F31+F35+F39+F43+F47+F51+F55)</f>
        <v>100000</v>
      </c>
      <c r="G63" s="74">
        <f>SUM(G7+G11+G15+G19+G23+G27+G31+G35+G39+G43+G47+G51+G55)</f>
        <v>110000</v>
      </c>
    </row>
    <row r="64" spans="1:7" ht="12.75">
      <c r="A64" s="145"/>
      <c r="B64" s="144"/>
      <c r="C64" s="4" t="s">
        <v>5</v>
      </c>
      <c r="D64" s="74">
        <f>SUM(D8+D12+D16+D20+D24+D28+D32+D36+D40+D44+D48+D52+D56)</f>
        <v>0</v>
      </c>
      <c r="E64" s="74">
        <f>SUM(E8+E12+E16+E20+E24+E28+E32+E36+E40+E44+E48+E52+E56)</f>
        <v>0</v>
      </c>
      <c r="F64" s="74">
        <f>SUM(F8+F12+F16+F20+F24+F28+F32+F36+F40+F44+F48+F56)</f>
        <v>0</v>
      </c>
      <c r="G64" s="79">
        <f>SUM(G8+G12+G16+G20+G24+G28+G32+G36+G40+G44+G48+G56)</f>
        <v>0</v>
      </c>
    </row>
    <row r="65" spans="1:7" ht="13.5" thickBot="1">
      <c r="A65" s="146"/>
      <c r="B65" s="147"/>
      <c r="C65" s="5" t="s">
        <v>6</v>
      </c>
      <c r="D65" s="28">
        <f>SUM(D9+D13+D17+D21+D25+D29+D33+D37+D41+D45+D49+D53+D57+D61)</f>
        <v>785276</v>
      </c>
      <c r="E65" s="28">
        <f>SUM(E9+E13+E17+E21+E25+E29+E33+E37+E41+E45+E49+E53+E57+E61)</f>
        <v>785276</v>
      </c>
      <c r="F65" s="28">
        <f>SUM(F9+F13+F17+F21+F25+F29+F33+F37+F41+F45+F49+F57)</f>
        <v>0</v>
      </c>
      <c r="G65" s="29">
        <f>SUM(G9+G13+G17+G21+G25+G29+G33+G37+G41+G45+G49+G57)</f>
        <v>0</v>
      </c>
    </row>
    <row r="66" spans="1:7" ht="12.75">
      <c r="A66" s="85"/>
      <c r="B66" s="85"/>
      <c r="C66" s="4"/>
      <c r="D66" s="86"/>
      <c r="E66" s="87"/>
      <c r="F66" s="87"/>
      <c r="G66" s="87"/>
    </row>
    <row r="67" ht="18.75">
      <c r="A67" s="6" t="s">
        <v>17</v>
      </c>
    </row>
    <row r="68" ht="13.5" thickBot="1"/>
    <row r="69" spans="1:7" ht="15.75">
      <c r="A69" s="163" t="s">
        <v>0</v>
      </c>
      <c r="B69" s="165" t="s">
        <v>1</v>
      </c>
      <c r="C69" s="161" t="s">
        <v>15</v>
      </c>
      <c r="D69" s="161" t="s">
        <v>2</v>
      </c>
      <c r="E69" s="19" t="s">
        <v>34</v>
      </c>
      <c r="F69" s="19"/>
      <c r="G69" s="20"/>
    </row>
    <row r="70" spans="1:7" ht="15.75">
      <c r="A70" s="164"/>
      <c r="B70" s="166"/>
      <c r="C70" s="162"/>
      <c r="D70" s="162"/>
      <c r="E70" s="2">
        <v>2008</v>
      </c>
      <c r="F70" s="2">
        <v>2009</v>
      </c>
      <c r="G70" s="21">
        <v>2010</v>
      </c>
    </row>
    <row r="71" spans="1:7" ht="13.5" thickBot="1">
      <c r="A71" s="67">
        <v>1</v>
      </c>
      <c r="B71" s="8">
        <v>2</v>
      </c>
      <c r="C71" s="8">
        <v>3</v>
      </c>
      <c r="D71" s="8">
        <v>4</v>
      </c>
      <c r="E71" s="8">
        <v>5</v>
      </c>
      <c r="F71" s="8">
        <v>6</v>
      </c>
      <c r="G71" s="68">
        <v>7</v>
      </c>
    </row>
    <row r="72" spans="1:7" ht="21" customHeight="1">
      <c r="A72" s="94">
        <v>1</v>
      </c>
      <c r="B72" s="153" t="s">
        <v>63</v>
      </c>
      <c r="C72" s="53" t="s">
        <v>3</v>
      </c>
      <c r="D72" s="65">
        <f>SUM(D73+D74+D75)</f>
        <v>2700000</v>
      </c>
      <c r="E72" s="65">
        <f>SUM(E73+E74+E75)</f>
        <v>45000</v>
      </c>
      <c r="F72" s="65">
        <f>SUM(F73+F74+F75)</f>
        <v>1585000</v>
      </c>
      <c r="G72" s="78">
        <f>SUM(G73+G74+G75)</f>
        <v>1070000</v>
      </c>
    </row>
    <row r="73" spans="1:7" ht="22.5" customHeight="1">
      <c r="A73" s="95"/>
      <c r="B73" s="154"/>
      <c r="C73" s="16" t="s">
        <v>4</v>
      </c>
      <c r="D73" s="15">
        <v>405000</v>
      </c>
      <c r="E73" s="15">
        <v>45000</v>
      </c>
      <c r="F73" s="15">
        <v>237750</v>
      </c>
      <c r="G73" s="22">
        <v>122250</v>
      </c>
    </row>
    <row r="74" spans="1:7" ht="19.5" customHeight="1">
      <c r="A74" s="95"/>
      <c r="B74" s="154"/>
      <c r="C74" s="16" t="s">
        <v>5</v>
      </c>
      <c r="D74" s="15">
        <v>2295000</v>
      </c>
      <c r="E74" s="15"/>
      <c r="F74" s="15">
        <v>1347250</v>
      </c>
      <c r="G74" s="22">
        <v>947750</v>
      </c>
    </row>
    <row r="75" spans="1:7" ht="18.75" customHeight="1" thickBot="1">
      <c r="A75" s="96"/>
      <c r="B75" s="155"/>
      <c r="C75" s="23" t="s">
        <v>6</v>
      </c>
      <c r="D75" s="28"/>
      <c r="E75" s="28"/>
      <c r="F75" s="28"/>
      <c r="G75" s="29"/>
    </row>
    <row r="76" spans="1:7" ht="12.75">
      <c r="A76" s="94">
        <v>2</v>
      </c>
      <c r="B76" s="153" t="s">
        <v>64</v>
      </c>
      <c r="C76" s="53" t="s">
        <v>3</v>
      </c>
      <c r="D76" s="65">
        <f>SUM(D77+D78+D79)</f>
        <v>3643328</v>
      </c>
      <c r="E76" s="65">
        <f>SUM(E77+E78+E79)</f>
        <v>75000</v>
      </c>
      <c r="F76" s="65">
        <f>SUM(F77+F78+F79)</f>
        <v>1522776</v>
      </c>
      <c r="G76" s="78">
        <f>SUM(G77+G78+G79)</f>
        <v>2045552</v>
      </c>
    </row>
    <row r="77" spans="1:7" ht="12.75">
      <c r="A77" s="95"/>
      <c r="B77" s="154"/>
      <c r="C77" s="16" t="s">
        <v>4</v>
      </c>
      <c r="D77" s="15">
        <v>610249</v>
      </c>
      <c r="E77" s="15">
        <v>75000</v>
      </c>
      <c r="F77" s="15">
        <v>228416</v>
      </c>
      <c r="G77" s="22">
        <v>306833</v>
      </c>
    </row>
    <row r="78" spans="1:7" ht="12.75">
      <c r="A78" s="95"/>
      <c r="B78" s="154"/>
      <c r="C78" s="16" t="s">
        <v>5</v>
      </c>
      <c r="D78" s="15">
        <v>3033079</v>
      </c>
      <c r="E78" s="15"/>
      <c r="F78" s="15">
        <v>1294360</v>
      </c>
      <c r="G78" s="22">
        <v>1738719</v>
      </c>
    </row>
    <row r="79" spans="1:7" ht="13.5" thickBot="1">
      <c r="A79" s="96"/>
      <c r="B79" s="155"/>
      <c r="C79" s="23" t="s">
        <v>6</v>
      </c>
      <c r="D79" s="28">
        <f>SUM(E79:G79)</f>
        <v>0</v>
      </c>
      <c r="E79" s="28"/>
      <c r="F79" s="28"/>
      <c r="G79" s="29"/>
    </row>
    <row r="80" spans="1:7" ht="16.5" customHeight="1">
      <c r="A80" s="94">
        <v>3</v>
      </c>
      <c r="B80" s="153" t="s">
        <v>62</v>
      </c>
      <c r="C80" s="53" t="s">
        <v>3</v>
      </c>
      <c r="D80" s="65">
        <f>SUM(D81+D82+D83)</f>
        <v>1050000</v>
      </c>
      <c r="E80" s="65">
        <f>SUM(E81+E82+E83)</f>
        <v>25000</v>
      </c>
      <c r="F80" s="65">
        <f>SUM(F81+F82+F83)</f>
        <v>200000</v>
      </c>
      <c r="G80" s="78">
        <f>SUM(G81+G82+G83)</f>
        <v>825000</v>
      </c>
    </row>
    <row r="81" spans="1:7" ht="17.25" customHeight="1">
      <c r="A81" s="95"/>
      <c r="B81" s="154"/>
      <c r="C81" s="16" t="s">
        <v>4</v>
      </c>
      <c r="D81" s="15">
        <v>157500</v>
      </c>
      <c r="E81" s="15">
        <v>25000</v>
      </c>
      <c r="F81" s="15">
        <v>30000</v>
      </c>
      <c r="G81" s="22">
        <v>102500</v>
      </c>
    </row>
    <row r="82" spans="1:7" ht="17.25" customHeight="1">
      <c r="A82" s="95"/>
      <c r="B82" s="154"/>
      <c r="C82" s="16" t="s">
        <v>5</v>
      </c>
      <c r="D82" s="15">
        <v>892500</v>
      </c>
      <c r="E82" s="15"/>
      <c r="F82" s="15">
        <v>170000</v>
      </c>
      <c r="G82" s="22">
        <v>722500</v>
      </c>
    </row>
    <row r="83" spans="1:7" ht="31.5" customHeight="1" thickBot="1">
      <c r="A83" s="96"/>
      <c r="B83" s="155"/>
      <c r="C83" s="23" t="s">
        <v>6</v>
      </c>
      <c r="D83" s="28">
        <f>SUM(E83:G83)</f>
        <v>0</v>
      </c>
      <c r="E83" s="28"/>
      <c r="F83" s="28"/>
      <c r="G83" s="29"/>
    </row>
    <row r="84" spans="1:7" ht="12.75">
      <c r="A84" s="141">
        <v>4</v>
      </c>
      <c r="B84" s="153" t="s">
        <v>26</v>
      </c>
      <c r="C84" s="53" t="s">
        <v>3</v>
      </c>
      <c r="D84" s="65">
        <f>SUM(D85+D86+D87)</f>
        <v>2475000</v>
      </c>
      <c r="E84" s="65">
        <f>SUM(E85+E86+E87)</f>
        <v>475000</v>
      </c>
      <c r="F84" s="65">
        <f>SUM(F85+F86+F87)</f>
        <v>2000000</v>
      </c>
      <c r="G84" s="78">
        <f>SUM(G85+G86+G87)</f>
        <v>0</v>
      </c>
    </row>
    <row r="85" spans="1:7" ht="12.75">
      <c r="A85" s="89"/>
      <c r="B85" s="154"/>
      <c r="C85" s="16" t="s">
        <v>4</v>
      </c>
      <c r="D85" s="15">
        <v>350000</v>
      </c>
      <c r="E85" s="15">
        <v>50000</v>
      </c>
      <c r="F85" s="15">
        <v>300000</v>
      </c>
      <c r="G85" s="22"/>
    </row>
    <row r="86" spans="1:7" ht="12.75">
      <c r="A86" s="89"/>
      <c r="B86" s="154"/>
      <c r="C86" s="16" t="s">
        <v>5</v>
      </c>
      <c r="D86" s="15">
        <v>2125000</v>
      </c>
      <c r="E86" s="15">
        <v>425000</v>
      </c>
      <c r="F86" s="15">
        <v>1700000</v>
      </c>
      <c r="G86" s="22"/>
    </row>
    <row r="87" spans="1:7" ht="13.5" thickBot="1">
      <c r="A87" s="90"/>
      <c r="B87" s="155"/>
      <c r="C87" s="23" t="s">
        <v>6</v>
      </c>
      <c r="D87" s="23">
        <f>SUM(E91:G91)</f>
        <v>0</v>
      </c>
      <c r="E87" s="23"/>
      <c r="F87" s="23"/>
      <c r="G87" s="29"/>
    </row>
    <row r="88" spans="1:7" ht="14.25" customHeight="1">
      <c r="A88" s="94">
        <v>5</v>
      </c>
      <c r="B88" s="121" t="s">
        <v>47</v>
      </c>
      <c r="C88" s="53" t="s">
        <v>3</v>
      </c>
      <c r="D88" s="65">
        <f>SUM(D89+D90+D91)</f>
        <v>45000</v>
      </c>
      <c r="E88" s="65">
        <f>SUM(E89+E90+E91)</f>
        <v>45000</v>
      </c>
      <c r="F88" s="65">
        <f>SUM(F89+F90+F91)</f>
        <v>0</v>
      </c>
      <c r="G88" s="78">
        <f>SUM(G89+G90+G91)</f>
        <v>0</v>
      </c>
    </row>
    <row r="89" spans="1:7" ht="17.25" customHeight="1">
      <c r="A89" s="95"/>
      <c r="B89" s="122"/>
      <c r="C89" s="16" t="s">
        <v>4</v>
      </c>
      <c r="D89" s="15">
        <v>45000</v>
      </c>
      <c r="E89" s="15">
        <v>45000</v>
      </c>
      <c r="F89" s="15"/>
      <c r="G89" s="22"/>
    </row>
    <row r="90" spans="1:7" ht="16.5" customHeight="1">
      <c r="A90" s="95"/>
      <c r="B90" s="122"/>
      <c r="C90" s="16" t="s">
        <v>5</v>
      </c>
      <c r="D90" s="15"/>
      <c r="E90" s="15"/>
      <c r="F90" s="15"/>
      <c r="G90" s="22"/>
    </row>
    <row r="91" spans="1:7" ht="18" customHeight="1" thickBot="1">
      <c r="A91" s="96"/>
      <c r="B91" s="123"/>
      <c r="C91" s="23" t="s">
        <v>6</v>
      </c>
      <c r="D91" s="28"/>
      <c r="E91" s="28"/>
      <c r="F91" s="28"/>
      <c r="G91" s="29"/>
    </row>
    <row r="92" spans="1:7" ht="18" customHeight="1">
      <c r="A92" s="88">
        <v>6</v>
      </c>
      <c r="B92" s="121" t="s">
        <v>59</v>
      </c>
      <c r="C92" s="53" t="s">
        <v>3</v>
      </c>
      <c r="D92" s="65">
        <f>SUM(D93+D94+D95)</f>
        <v>224949</v>
      </c>
      <c r="E92" s="65">
        <f>SUM(E93+E94+E95)</f>
        <v>224949</v>
      </c>
      <c r="F92" s="65">
        <f>SUM(F93+F94+F95)</f>
        <v>0</v>
      </c>
      <c r="G92" s="78">
        <f>SUM(G93+G94+G95)</f>
        <v>0</v>
      </c>
    </row>
    <row r="93" spans="1:7" ht="18" customHeight="1">
      <c r="A93" s="100"/>
      <c r="B93" s="122"/>
      <c r="C93" s="16" t="s">
        <v>4</v>
      </c>
      <c r="D93" s="15">
        <v>4567</v>
      </c>
      <c r="E93" s="15">
        <v>4567</v>
      </c>
      <c r="F93" s="15">
        <v>0</v>
      </c>
      <c r="G93" s="22">
        <v>0</v>
      </c>
    </row>
    <row r="94" spans="1:7" ht="18" customHeight="1">
      <c r="A94" s="100"/>
      <c r="B94" s="122"/>
      <c r="C94" s="16" t="s">
        <v>5</v>
      </c>
      <c r="D94" s="15">
        <f>SUM(E94:G94)</f>
        <v>0</v>
      </c>
      <c r="E94" s="15">
        <v>0</v>
      </c>
      <c r="F94" s="15">
        <v>0</v>
      </c>
      <c r="G94" s="22">
        <v>0</v>
      </c>
    </row>
    <row r="95" spans="1:7" ht="18" customHeight="1" thickBot="1">
      <c r="A95" s="101"/>
      <c r="B95" s="123"/>
      <c r="C95" s="23" t="s">
        <v>6</v>
      </c>
      <c r="D95" s="23">
        <f>SUM(E95:G95)</f>
        <v>220382</v>
      </c>
      <c r="E95" s="28">
        <v>220382</v>
      </c>
      <c r="F95" s="28"/>
      <c r="G95" s="29"/>
    </row>
    <row r="96" spans="1:7" ht="18" customHeight="1">
      <c r="A96" s="88">
        <v>7</v>
      </c>
      <c r="B96" s="121" t="s">
        <v>72</v>
      </c>
      <c r="C96" s="53" t="s">
        <v>3</v>
      </c>
      <c r="D96" s="65">
        <f>SUM(D97+D98+D99)</f>
        <v>6500</v>
      </c>
      <c r="E96" s="65">
        <f>SUM(E97+E98+E99)</f>
        <v>6500</v>
      </c>
      <c r="F96" s="65">
        <f>SUM(F97+F98+F99)</f>
        <v>0</v>
      </c>
      <c r="G96" s="78">
        <f>SUM(G97+G98+G99)</f>
        <v>0</v>
      </c>
    </row>
    <row r="97" spans="1:7" ht="18" customHeight="1">
      <c r="A97" s="100"/>
      <c r="B97" s="122"/>
      <c r="C97" s="16" t="s">
        <v>4</v>
      </c>
      <c r="D97" s="15">
        <v>6500</v>
      </c>
      <c r="E97" s="15">
        <v>6500</v>
      </c>
      <c r="F97" s="15">
        <v>0</v>
      </c>
      <c r="G97" s="22">
        <v>0</v>
      </c>
    </row>
    <row r="98" spans="1:7" ht="18" customHeight="1">
      <c r="A98" s="100"/>
      <c r="B98" s="122"/>
      <c r="C98" s="16" t="s">
        <v>5</v>
      </c>
      <c r="D98" s="15">
        <f>SUM(E98:G98)</f>
        <v>0</v>
      </c>
      <c r="E98" s="15">
        <v>0</v>
      </c>
      <c r="F98" s="15">
        <v>0</v>
      </c>
      <c r="G98" s="22">
        <v>0</v>
      </c>
    </row>
    <row r="99" spans="1:7" ht="18" customHeight="1" thickBot="1">
      <c r="A99" s="101"/>
      <c r="B99" s="123"/>
      <c r="C99" s="23" t="s">
        <v>6</v>
      </c>
      <c r="D99" s="23"/>
      <c r="E99" s="28"/>
      <c r="F99" s="28"/>
      <c r="G99" s="29"/>
    </row>
    <row r="100" spans="1:7" ht="15.75" customHeight="1">
      <c r="A100" s="88">
        <v>8</v>
      </c>
      <c r="B100" s="121" t="s">
        <v>73</v>
      </c>
      <c r="C100" s="53" t="s">
        <v>3</v>
      </c>
      <c r="D100" s="65">
        <f>SUM(D101+D102+D103)</f>
        <v>14363</v>
      </c>
      <c r="E100" s="65">
        <f>SUM(E101+E102+E103)</f>
        <v>14363</v>
      </c>
      <c r="F100" s="65">
        <f>SUM(F101+F102+F103)</f>
        <v>0</v>
      </c>
      <c r="G100" s="78">
        <f>SUM(G101+G102+G103)</f>
        <v>0</v>
      </c>
    </row>
    <row r="101" spans="1:7" ht="15.75" customHeight="1">
      <c r="A101" s="100"/>
      <c r="B101" s="122"/>
      <c r="C101" s="16" t="s">
        <v>4</v>
      </c>
      <c r="D101" s="15">
        <v>14363</v>
      </c>
      <c r="E101" s="15">
        <v>14363</v>
      </c>
      <c r="F101" s="15">
        <v>0</v>
      </c>
      <c r="G101" s="22">
        <v>0</v>
      </c>
    </row>
    <row r="102" spans="1:7" ht="15" customHeight="1">
      <c r="A102" s="100"/>
      <c r="B102" s="122"/>
      <c r="C102" s="16" t="s">
        <v>5</v>
      </c>
      <c r="D102" s="15">
        <f>SUM(E102:G102)</f>
        <v>0</v>
      </c>
      <c r="E102" s="15">
        <v>0</v>
      </c>
      <c r="F102" s="15">
        <v>0</v>
      </c>
      <c r="G102" s="22">
        <v>0</v>
      </c>
    </row>
    <row r="103" spans="1:7" ht="13.5" thickBot="1">
      <c r="A103" s="101"/>
      <c r="B103" s="123"/>
      <c r="C103" s="23" t="s">
        <v>6</v>
      </c>
      <c r="D103" s="23"/>
      <c r="E103" s="28"/>
      <c r="F103" s="28">
        <f>SUM(F75,F79,F83,F87)</f>
        <v>0</v>
      </c>
      <c r="G103" s="29">
        <f>SUM(Drogi!J134,G75,G79,G83,G91)</f>
        <v>0</v>
      </c>
    </row>
    <row r="104" spans="1:7" ht="15" customHeight="1">
      <c r="A104" s="156"/>
      <c r="B104" s="125" t="s">
        <v>60</v>
      </c>
      <c r="C104" s="16" t="s">
        <v>3</v>
      </c>
      <c r="D104" s="15">
        <f>SUM(D105+D106+D107)</f>
        <v>10159140</v>
      </c>
      <c r="E104" s="15">
        <f>SUM(E105+E106+E107)</f>
        <v>910812</v>
      </c>
      <c r="F104" s="15">
        <f>SUM(F105+F106+F107)</f>
        <v>5307776</v>
      </c>
      <c r="G104" s="78">
        <f>SUM(G105+G106+G107)</f>
        <v>3940552</v>
      </c>
    </row>
    <row r="105" spans="1:7" ht="15" customHeight="1">
      <c r="A105" s="157"/>
      <c r="B105" s="159"/>
      <c r="C105" s="18" t="s">
        <v>4</v>
      </c>
      <c r="D105" s="17">
        <f>SUM(D73+D77+D81+D85+D89+D93+D97+D101)</f>
        <v>1593179</v>
      </c>
      <c r="E105" s="17">
        <f>SUM(E73+E77+E81+E85+E89+E93+E97+E101)</f>
        <v>265430</v>
      </c>
      <c r="F105" s="17">
        <f>SUM(F73+F77+F81+F85+F89+F93+F97+F101)</f>
        <v>796166</v>
      </c>
      <c r="G105" s="30">
        <f>SUM(G73+G77+G81+G85+G89+G93+G97+G101)</f>
        <v>531583</v>
      </c>
    </row>
    <row r="106" spans="1:7" ht="15" customHeight="1">
      <c r="A106" s="157"/>
      <c r="B106" s="159"/>
      <c r="C106" s="16" t="s">
        <v>5</v>
      </c>
      <c r="D106" s="15">
        <f aca="true" t="shared" si="2" ref="D106:G107">SUM(D74+D78+D82+D86+D90+D94+D98+D102)</f>
        <v>8345579</v>
      </c>
      <c r="E106" s="15">
        <f t="shared" si="2"/>
        <v>425000</v>
      </c>
      <c r="F106" s="15">
        <f t="shared" si="2"/>
        <v>4511610</v>
      </c>
      <c r="G106" s="22">
        <f t="shared" si="2"/>
        <v>3408969</v>
      </c>
    </row>
    <row r="107" spans="1:7" ht="15.75" customHeight="1" thickBot="1">
      <c r="A107" s="158"/>
      <c r="B107" s="160"/>
      <c r="C107" s="23" t="s">
        <v>6</v>
      </c>
      <c r="D107" s="28">
        <f t="shared" si="2"/>
        <v>220382</v>
      </c>
      <c r="E107" s="28">
        <f t="shared" si="2"/>
        <v>220382</v>
      </c>
      <c r="F107" s="28">
        <f t="shared" si="2"/>
        <v>0</v>
      </c>
      <c r="G107" s="29">
        <f t="shared" si="2"/>
        <v>0</v>
      </c>
    </row>
    <row r="111" spans="1:2" ht="18.75">
      <c r="A111" s="6" t="s">
        <v>24</v>
      </c>
      <c r="B111" s="6"/>
    </row>
    <row r="112" ht="13.5" thickBot="1"/>
    <row r="113" spans="1:7" ht="15.75">
      <c r="A113" s="110" t="s">
        <v>0</v>
      </c>
      <c r="B113" s="116" t="s">
        <v>1</v>
      </c>
      <c r="C113" s="114" t="s">
        <v>15</v>
      </c>
      <c r="D113" s="112" t="s">
        <v>2</v>
      </c>
      <c r="E113" s="19" t="s">
        <v>34</v>
      </c>
      <c r="F113" s="19"/>
      <c r="G113" s="20"/>
    </row>
    <row r="114" spans="1:7" ht="15.75">
      <c r="A114" s="111"/>
      <c r="B114" s="117"/>
      <c r="C114" s="115"/>
      <c r="D114" s="113"/>
      <c r="E114" s="2">
        <v>2008</v>
      </c>
      <c r="F114" s="2">
        <v>2009</v>
      </c>
      <c r="G114" s="37">
        <v>2010</v>
      </c>
    </row>
    <row r="115" spans="1:7" ht="13.5" thickBot="1">
      <c r="A115" s="58">
        <v>1</v>
      </c>
      <c r="B115" s="8">
        <v>2</v>
      </c>
      <c r="C115" s="59">
        <v>3</v>
      </c>
      <c r="D115" s="8">
        <v>4</v>
      </c>
      <c r="E115" s="8">
        <v>5</v>
      </c>
      <c r="F115" s="8">
        <v>6</v>
      </c>
      <c r="G115" s="61">
        <v>7</v>
      </c>
    </row>
    <row r="116" spans="1:7" ht="12.75">
      <c r="A116" s="88">
        <v>1</v>
      </c>
      <c r="B116" s="121" t="s">
        <v>16</v>
      </c>
      <c r="C116" s="10" t="s">
        <v>3</v>
      </c>
      <c r="D116" s="72">
        <f>SUM(D117+D118+D119)</f>
        <v>3250000</v>
      </c>
      <c r="E116" s="72">
        <f>SUM(E117+E118+E119)</f>
        <v>1250000</v>
      </c>
      <c r="F116" s="72">
        <f>SUM(F117+F118+F119)</f>
        <v>1000000</v>
      </c>
      <c r="G116" s="72">
        <f>SUM(G117+G118+G119)</f>
        <v>1000000</v>
      </c>
    </row>
    <row r="117" spans="1:7" ht="12.75">
      <c r="A117" s="100"/>
      <c r="B117" s="122"/>
      <c r="C117" s="16" t="s">
        <v>4</v>
      </c>
      <c r="D117" s="69">
        <v>700000</v>
      </c>
      <c r="E117" s="69">
        <v>400000</v>
      </c>
      <c r="F117" s="69">
        <v>150000</v>
      </c>
      <c r="G117" s="70">
        <v>150000</v>
      </c>
    </row>
    <row r="118" spans="1:7" ht="12.75">
      <c r="A118" s="100"/>
      <c r="B118" s="122"/>
      <c r="C118" s="16" t="s">
        <v>5</v>
      </c>
      <c r="D118" s="69">
        <f>SUM(E118:G118)</f>
        <v>2550000</v>
      </c>
      <c r="E118" s="69">
        <v>850000</v>
      </c>
      <c r="F118" s="69">
        <v>850000</v>
      </c>
      <c r="G118" s="70">
        <v>850000</v>
      </c>
    </row>
    <row r="119" spans="1:7" ht="13.5" thickBot="1">
      <c r="A119" s="101"/>
      <c r="B119" s="123"/>
      <c r="C119" s="7" t="s">
        <v>6</v>
      </c>
      <c r="D119" s="28">
        <f>SUM(E119:G119)</f>
        <v>0</v>
      </c>
      <c r="E119" s="28"/>
      <c r="F119" s="28"/>
      <c r="G119" s="43"/>
    </row>
    <row r="120" spans="1:7" ht="12.75">
      <c r="A120" s="88">
        <v>2</v>
      </c>
      <c r="B120" s="121" t="s">
        <v>48</v>
      </c>
      <c r="C120" s="10" t="s">
        <v>3</v>
      </c>
      <c r="D120" s="65">
        <f>SUM(D121+D122+D123)</f>
        <v>100000</v>
      </c>
      <c r="E120" s="65">
        <v>100000</v>
      </c>
      <c r="F120" s="65"/>
      <c r="G120" s="73"/>
    </row>
    <row r="121" spans="1:7" ht="12.75">
      <c r="A121" s="100"/>
      <c r="B121" s="122"/>
      <c r="C121" s="16" t="s">
        <v>4</v>
      </c>
      <c r="D121" s="15">
        <v>100000</v>
      </c>
      <c r="E121" s="15">
        <v>100000</v>
      </c>
      <c r="F121" s="15"/>
      <c r="G121" s="42"/>
    </row>
    <row r="122" spans="1:7" ht="12.75">
      <c r="A122" s="100"/>
      <c r="B122" s="122"/>
      <c r="C122" s="16" t="s">
        <v>5</v>
      </c>
      <c r="D122" s="15"/>
      <c r="E122" s="15"/>
      <c r="F122" s="15"/>
      <c r="G122" s="42"/>
    </row>
    <row r="123" spans="1:7" ht="13.5" thickBot="1">
      <c r="A123" s="101"/>
      <c r="B123" s="123"/>
      <c r="C123" s="7" t="s">
        <v>6</v>
      </c>
      <c r="D123" s="28">
        <f>SUM(E123:G123)</f>
        <v>0</v>
      </c>
      <c r="E123" s="28"/>
      <c r="F123" s="28"/>
      <c r="G123" s="43"/>
    </row>
    <row r="124" spans="1:7" ht="12.75">
      <c r="A124" s="132" t="s">
        <v>10</v>
      </c>
      <c r="B124" s="133"/>
      <c r="C124" s="53" t="s">
        <v>3</v>
      </c>
      <c r="D124" s="65">
        <f>SUM(D125+D126+D127)</f>
        <v>3350000</v>
      </c>
      <c r="E124" s="65">
        <f>SUM(E125+E126+E127)</f>
        <v>1350000</v>
      </c>
      <c r="F124" s="65">
        <f>SUM(F125+F126+F127)</f>
        <v>1000000</v>
      </c>
      <c r="G124" s="78">
        <f>SUM(G125+G126+G127)</f>
        <v>1000000</v>
      </c>
    </row>
    <row r="125" spans="1:7" ht="12.75">
      <c r="A125" s="134"/>
      <c r="B125" s="135"/>
      <c r="C125" s="18" t="s">
        <v>4</v>
      </c>
      <c r="D125" s="71">
        <f aca="true" t="shared" si="3" ref="D125:G127">SUM(D117+D121)</f>
        <v>800000</v>
      </c>
      <c r="E125" s="71">
        <f t="shared" si="3"/>
        <v>500000</v>
      </c>
      <c r="F125" s="71">
        <f t="shared" si="3"/>
        <v>150000</v>
      </c>
      <c r="G125" s="80">
        <f t="shared" si="3"/>
        <v>150000</v>
      </c>
    </row>
    <row r="126" spans="1:7" ht="12.75">
      <c r="A126" s="134"/>
      <c r="B126" s="135"/>
      <c r="C126" s="16" t="s">
        <v>5</v>
      </c>
      <c r="D126" s="69">
        <f t="shared" si="3"/>
        <v>2550000</v>
      </c>
      <c r="E126" s="69">
        <f t="shared" si="3"/>
        <v>850000</v>
      </c>
      <c r="F126" s="69">
        <f t="shared" si="3"/>
        <v>850000</v>
      </c>
      <c r="G126" s="81">
        <f t="shared" si="3"/>
        <v>850000</v>
      </c>
    </row>
    <row r="127" spans="1:7" ht="13.5" thickBot="1">
      <c r="A127" s="136"/>
      <c r="B127" s="137"/>
      <c r="C127" s="23" t="s">
        <v>6</v>
      </c>
      <c r="D127" s="76">
        <f t="shared" si="3"/>
        <v>0</v>
      </c>
      <c r="E127" s="76">
        <f t="shared" si="3"/>
        <v>0</v>
      </c>
      <c r="F127" s="76">
        <f t="shared" si="3"/>
        <v>0</v>
      </c>
      <c r="G127" s="82">
        <f t="shared" si="3"/>
        <v>0</v>
      </c>
    </row>
    <row r="129" ht="18.75">
      <c r="A129" s="6" t="s">
        <v>22</v>
      </c>
    </row>
    <row r="130" ht="13.5" thickBot="1"/>
    <row r="131" spans="1:7" ht="15.75">
      <c r="A131" s="110" t="s">
        <v>0</v>
      </c>
      <c r="B131" s="116" t="s">
        <v>1</v>
      </c>
      <c r="C131" s="114" t="s">
        <v>15</v>
      </c>
      <c r="D131" s="112" t="s">
        <v>2</v>
      </c>
      <c r="E131" s="19" t="s">
        <v>34</v>
      </c>
      <c r="F131" s="19"/>
      <c r="G131" s="20"/>
    </row>
    <row r="132" spans="1:7" ht="15.75">
      <c r="A132" s="111"/>
      <c r="B132" s="117"/>
      <c r="C132" s="115"/>
      <c r="D132" s="113"/>
      <c r="E132" s="2">
        <v>2008</v>
      </c>
      <c r="F132" s="2">
        <v>2009</v>
      </c>
      <c r="G132" s="37">
        <v>2010</v>
      </c>
    </row>
    <row r="133" spans="1:7" ht="13.5" thickBot="1">
      <c r="A133" s="58">
        <v>1</v>
      </c>
      <c r="B133" s="8">
        <v>2</v>
      </c>
      <c r="C133" s="59">
        <v>3</v>
      </c>
      <c r="D133" s="77">
        <v>4</v>
      </c>
      <c r="E133" s="77">
        <v>5</v>
      </c>
      <c r="F133" s="77">
        <v>6</v>
      </c>
      <c r="G133" s="84">
        <v>7</v>
      </c>
    </row>
    <row r="134" spans="1:7" ht="12.75">
      <c r="A134" s="88">
        <v>1</v>
      </c>
      <c r="B134" s="121" t="s">
        <v>23</v>
      </c>
      <c r="C134" s="10" t="s">
        <v>3</v>
      </c>
      <c r="D134" s="66">
        <f>SUM(D135+D136+D137)</f>
        <v>2083000</v>
      </c>
      <c r="E134" s="66">
        <f>SUM(E135+E136+E137)</f>
        <v>119000</v>
      </c>
      <c r="F134" s="65">
        <f>SUM(F135+F136+F137)</f>
        <v>1964000</v>
      </c>
      <c r="G134" s="73">
        <f>SUM(G135+G136+G137)</f>
        <v>0</v>
      </c>
    </row>
    <row r="135" spans="1:7" ht="12.75">
      <c r="A135" s="89"/>
      <c r="B135" s="130"/>
      <c r="C135" s="18" t="s">
        <v>4</v>
      </c>
      <c r="D135" s="17">
        <f>SUM(E135:G135)</f>
        <v>0</v>
      </c>
      <c r="E135" s="17"/>
      <c r="F135" s="17"/>
      <c r="G135" s="83"/>
    </row>
    <row r="136" spans="1:7" ht="12.75">
      <c r="A136" s="89"/>
      <c r="B136" s="130"/>
      <c r="C136" s="16" t="s">
        <v>5</v>
      </c>
      <c r="D136" s="15">
        <f>SUM(E136:G136)</f>
        <v>1770000</v>
      </c>
      <c r="E136" s="15"/>
      <c r="F136" s="15">
        <v>1770000</v>
      </c>
      <c r="G136" s="42"/>
    </row>
    <row r="137" spans="1:7" ht="13.5" thickBot="1">
      <c r="A137" s="90"/>
      <c r="B137" s="131"/>
      <c r="C137" s="5" t="s">
        <v>6</v>
      </c>
      <c r="D137" s="9">
        <f>SUM(E137:G137)</f>
        <v>313000</v>
      </c>
      <c r="E137" s="28">
        <v>119000</v>
      </c>
      <c r="F137" s="28">
        <v>194000</v>
      </c>
      <c r="G137" s="43"/>
    </row>
    <row r="140" ht="18.75">
      <c r="A140" s="6" t="s">
        <v>25</v>
      </c>
    </row>
    <row r="141" ht="13.5" thickBot="1"/>
    <row r="142" spans="1:7" ht="15.75">
      <c r="A142" s="110" t="s">
        <v>0</v>
      </c>
      <c r="B142" s="116" t="s">
        <v>1</v>
      </c>
      <c r="C142" s="114" t="s">
        <v>15</v>
      </c>
      <c r="D142" s="112" t="s">
        <v>2</v>
      </c>
      <c r="E142" s="102" t="s">
        <v>35</v>
      </c>
      <c r="F142" s="142"/>
      <c r="G142" s="104"/>
    </row>
    <row r="143" spans="1:7" ht="15.75">
      <c r="A143" s="111"/>
      <c r="B143" s="117"/>
      <c r="C143" s="115"/>
      <c r="D143" s="113"/>
      <c r="E143" s="2">
        <v>2008</v>
      </c>
      <c r="F143" s="2">
        <v>2009</v>
      </c>
      <c r="G143" s="3">
        <v>2010</v>
      </c>
    </row>
    <row r="144" spans="1:7" ht="13.5" thickBot="1">
      <c r="A144" s="58">
        <v>1</v>
      </c>
      <c r="B144" s="8">
        <v>2</v>
      </c>
      <c r="C144" s="59">
        <v>3</v>
      </c>
      <c r="D144" s="8">
        <v>4</v>
      </c>
      <c r="E144" s="8">
        <v>5</v>
      </c>
      <c r="F144" s="8">
        <v>6</v>
      </c>
      <c r="G144" s="61">
        <v>7</v>
      </c>
    </row>
    <row r="145" spans="1:7" ht="14.25" customHeight="1">
      <c r="A145" s="88">
        <v>1</v>
      </c>
      <c r="B145" s="121" t="s">
        <v>36</v>
      </c>
      <c r="C145" s="10" t="s">
        <v>3</v>
      </c>
      <c r="D145" s="65">
        <f>SUM(D146+D147+D148)</f>
        <v>4864740</v>
      </c>
      <c r="E145" s="65">
        <f>SUM(E146+E147+E148)</f>
        <v>264740</v>
      </c>
      <c r="F145" s="65">
        <f>SUM(F146+F147+F148)</f>
        <v>4600000</v>
      </c>
      <c r="G145" s="78">
        <f>SUM(G146+G147+G148)</f>
        <v>0</v>
      </c>
    </row>
    <row r="146" spans="1:7" ht="17.25" customHeight="1">
      <c r="A146" s="89"/>
      <c r="B146" s="130"/>
      <c r="C146" s="18" t="s">
        <v>4</v>
      </c>
      <c r="D146" s="17">
        <f>SUM(E146:G146)</f>
        <v>89574</v>
      </c>
      <c r="E146" s="17">
        <v>29416</v>
      </c>
      <c r="F146" s="17">
        <v>60158</v>
      </c>
      <c r="G146" s="30"/>
    </row>
    <row r="147" spans="1:7" ht="16.5" customHeight="1">
      <c r="A147" s="89"/>
      <c r="B147" s="130"/>
      <c r="C147" s="16" t="s">
        <v>5</v>
      </c>
      <c r="D147" s="15">
        <f>SUM(E147:G147)</f>
        <v>4135029</v>
      </c>
      <c r="E147" s="15"/>
      <c r="F147" s="15">
        <v>4135029</v>
      </c>
      <c r="G147" s="22"/>
    </row>
    <row r="148" spans="1:7" ht="16.5" customHeight="1" thickBot="1">
      <c r="A148" s="90"/>
      <c r="B148" s="131"/>
      <c r="C148" s="5" t="s">
        <v>6</v>
      </c>
      <c r="D148" s="28">
        <f>SUM(E148:G148)</f>
        <v>640137</v>
      </c>
      <c r="E148" s="28">
        <v>235324</v>
      </c>
      <c r="F148" s="28">
        <v>404813</v>
      </c>
      <c r="G148" s="29"/>
    </row>
    <row r="151" ht="18.75">
      <c r="A151" s="6" t="s">
        <v>49</v>
      </c>
    </row>
    <row r="152" ht="13.5" thickBot="1"/>
    <row r="153" spans="1:7" ht="15.75">
      <c r="A153" s="110" t="s">
        <v>0</v>
      </c>
      <c r="B153" s="116" t="s">
        <v>1</v>
      </c>
      <c r="C153" s="114" t="s">
        <v>15</v>
      </c>
      <c r="D153" s="112" t="s">
        <v>2</v>
      </c>
      <c r="E153" s="102" t="s">
        <v>35</v>
      </c>
      <c r="F153" s="142"/>
      <c r="G153" s="104"/>
    </row>
    <row r="154" spans="1:7" ht="15.75">
      <c r="A154" s="111"/>
      <c r="B154" s="117"/>
      <c r="C154" s="115"/>
      <c r="D154" s="113"/>
      <c r="E154" s="2">
        <v>2008</v>
      </c>
      <c r="F154" s="2">
        <v>2009</v>
      </c>
      <c r="G154" s="3">
        <v>2010</v>
      </c>
    </row>
    <row r="155" spans="1:7" ht="13.5" thickBot="1">
      <c r="A155" s="58">
        <v>1</v>
      </c>
      <c r="B155" s="8">
        <v>2</v>
      </c>
      <c r="C155" s="59">
        <v>3</v>
      </c>
      <c r="D155" s="8">
        <v>4</v>
      </c>
      <c r="E155" s="8">
        <v>5</v>
      </c>
      <c r="F155" s="8">
        <v>6</v>
      </c>
      <c r="G155" s="68">
        <v>7</v>
      </c>
    </row>
    <row r="156" spans="1:7" ht="17.25" customHeight="1">
      <c r="A156" s="88">
        <v>1</v>
      </c>
      <c r="B156" s="121" t="s">
        <v>50</v>
      </c>
      <c r="C156" s="10" t="s">
        <v>3</v>
      </c>
      <c r="D156" s="65">
        <f>SUM(D157+D158+D159)</f>
        <v>55000</v>
      </c>
      <c r="E156" s="65">
        <f>SUM(E157+E158+E159)</f>
        <v>55000</v>
      </c>
      <c r="F156" s="65">
        <f>SUM(F157+F158+F159)</f>
        <v>0</v>
      </c>
      <c r="G156" s="78">
        <f>SUM(G157+G158+G159)</f>
        <v>0</v>
      </c>
    </row>
    <row r="157" spans="1:7" ht="16.5" customHeight="1">
      <c r="A157" s="89"/>
      <c r="B157" s="130"/>
      <c r="C157" s="18" t="s">
        <v>4</v>
      </c>
      <c r="D157" s="17">
        <v>55000</v>
      </c>
      <c r="E157" s="17">
        <v>55000</v>
      </c>
      <c r="F157" s="17"/>
      <c r="G157" s="30"/>
    </row>
    <row r="158" spans="1:7" ht="15" customHeight="1">
      <c r="A158" s="89"/>
      <c r="B158" s="130"/>
      <c r="C158" s="16" t="s">
        <v>5</v>
      </c>
      <c r="D158" s="15"/>
      <c r="E158" s="15"/>
      <c r="F158" s="15"/>
      <c r="G158" s="22"/>
    </row>
    <row r="159" spans="1:7" ht="23.25" customHeight="1" thickBot="1">
      <c r="A159" s="90"/>
      <c r="B159" s="131"/>
      <c r="C159" s="5" t="s">
        <v>6</v>
      </c>
      <c r="D159" s="28"/>
      <c r="E159" s="28"/>
      <c r="F159" s="28"/>
      <c r="G159" s="29"/>
    </row>
    <row r="160" spans="1:7" ht="17.25" customHeight="1">
      <c r="A160" s="88">
        <v>2</v>
      </c>
      <c r="B160" s="121" t="s">
        <v>82</v>
      </c>
      <c r="C160" s="10" t="s">
        <v>3</v>
      </c>
      <c r="D160" s="65">
        <f>SUM(D161+D162+D163)</f>
        <v>13000</v>
      </c>
      <c r="E160" s="65">
        <f>SUM(E161+E162+E163)</f>
        <v>13000</v>
      </c>
      <c r="F160" s="65">
        <f>SUM(F161+F162+F163)</f>
        <v>0</v>
      </c>
      <c r="G160" s="78">
        <f>SUM(G161+G162+G163)</f>
        <v>0</v>
      </c>
    </row>
    <row r="161" spans="1:7" ht="16.5" customHeight="1">
      <c r="A161" s="89"/>
      <c r="B161" s="130"/>
      <c r="C161" s="18" t="s">
        <v>4</v>
      </c>
      <c r="D161" s="17"/>
      <c r="E161" s="17"/>
      <c r="F161" s="17"/>
      <c r="G161" s="30"/>
    </row>
    <row r="162" spans="1:7" ht="18" customHeight="1">
      <c r="A162" s="89"/>
      <c r="B162" s="130"/>
      <c r="C162" s="16" t="s">
        <v>5</v>
      </c>
      <c r="D162" s="15"/>
      <c r="E162" s="15"/>
      <c r="F162" s="15"/>
      <c r="G162" s="22"/>
    </row>
    <row r="163" spans="1:7" ht="19.5" customHeight="1" thickBot="1">
      <c r="A163" s="90"/>
      <c r="B163" s="131"/>
      <c r="C163" s="5" t="s">
        <v>83</v>
      </c>
      <c r="D163" s="28">
        <v>13000</v>
      </c>
      <c r="E163" s="28">
        <v>13000</v>
      </c>
      <c r="F163" s="28"/>
      <c r="G163" s="29"/>
    </row>
    <row r="164" spans="1:7" ht="18.75" customHeight="1">
      <c r="A164" s="132" t="s">
        <v>10</v>
      </c>
      <c r="B164" s="133"/>
      <c r="C164" s="53" t="s">
        <v>3</v>
      </c>
      <c r="D164" s="65">
        <f>SUM(D165+D166+D167)</f>
        <v>68000</v>
      </c>
      <c r="E164" s="65">
        <f>SUM(E165+E166+E167)</f>
        <v>68000</v>
      </c>
      <c r="F164" s="65">
        <f>SUM(F165+F166+F167)</f>
        <v>0</v>
      </c>
      <c r="G164" s="78">
        <f>SUM(G165+G166+G167)</f>
        <v>0</v>
      </c>
    </row>
    <row r="165" spans="1:7" ht="18.75" customHeight="1">
      <c r="A165" s="134"/>
      <c r="B165" s="135"/>
      <c r="C165" s="18" t="s">
        <v>4</v>
      </c>
      <c r="D165" s="71">
        <f>SUM(D157+D161)</f>
        <v>55000</v>
      </c>
      <c r="E165" s="71">
        <f>SUM(E157+E161+E161)</f>
        <v>55000</v>
      </c>
      <c r="F165" s="71">
        <f aca="true" t="shared" si="4" ref="F165:G167">SUM(F157+F161)</f>
        <v>0</v>
      </c>
      <c r="G165" s="80">
        <f t="shared" si="4"/>
        <v>0</v>
      </c>
    </row>
    <row r="166" spans="1:7" ht="20.25" customHeight="1">
      <c r="A166" s="134"/>
      <c r="B166" s="135"/>
      <c r="C166" s="16" t="s">
        <v>5</v>
      </c>
      <c r="D166" s="69">
        <f>SUM(D158+D162)</f>
        <v>0</v>
      </c>
      <c r="E166" s="69">
        <f>SUM(E158+E162)</f>
        <v>0</v>
      </c>
      <c r="F166" s="69">
        <f t="shared" si="4"/>
        <v>0</v>
      </c>
      <c r="G166" s="81">
        <f t="shared" si="4"/>
        <v>0</v>
      </c>
    </row>
    <row r="167" spans="1:7" ht="18.75" customHeight="1" thickBot="1">
      <c r="A167" s="136"/>
      <c r="B167" s="137"/>
      <c r="C167" s="23" t="s">
        <v>6</v>
      </c>
      <c r="D167" s="76">
        <f>SUM(D159+D163)</f>
        <v>13000</v>
      </c>
      <c r="E167" s="76">
        <f>SUM(E159+E163)</f>
        <v>13000</v>
      </c>
      <c r="F167" s="76">
        <f t="shared" si="4"/>
        <v>0</v>
      </c>
      <c r="G167" s="82">
        <f t="shared" si="4"/>
        <v>0</v>
      </c>
    </row>
    <row r="168" ht="13.5" customHeight="1"/>
    <row r="169" ht="18.75">
      <c r="A169" s="6" t="s">
        <v>74</v>
      </c>
    </row>
    <row r="170" ht="13.5" thickBot="1"/>
    <row r="171" spans="1:7" ht="15.75">
      <c r="A171" s="110" t="s">
        <v>0</v>
      </c>
      <c r="B171" s="116" t="s">
        <v>1</v>
      </c>
      <c r="C171" s="114" t="s">
        <v>15</v>
      </c>
      <c r="D171" s="112" t="s">
        <v>2</v>
      </c>
      <c r="E171" s="102" t="s">
        <v>35</v>
      </c>
      <c r="F171" s="142"/>
      <c r="G171" s="104"/>
    </row>
    <row r="172" spans="1:7" ht="15.75">
      <c r="A172" s="111"/>
      <c r="B172" s="117"/>
      <c r="C172" s="115"/>
      <c r="D172" s="113"/>
      <c r="E172" s="2">
        <v>2008</v>
      </c>
      <c r="F172" s="2">
        <v>2009</v>
      </c>
      <c r="G172" s="3">
        <v>2010</v>
      </c>
    </row>
    <row r="173" spans="1:7" ht="13.5" thickBot="1">
      <c r="A173" s="58">
        <v>1</v>
      </c>
      <c r="B173" s="8">
        <v>2</v>
      </c>
      <c r="C173" s="59">
        <v>3</v>
      </c>
      <c r="D173" s="8">
        <v>4</v>
      </c>
      <c r="E173" s="8">
        <v>5</v>
      </c>
      <c r="F173" s="8">
        <v>6</v>
      </c>
      <c r="G173" s="61">
        <v>7</v>
      </c>
    </row>
    <row r="174" spans="1:7" ht="18" customHeight="1">
      <c r="A174" s="88">
        <v>1</v>
      </c>
      <c r="B174" s="121" t="s">
        <v>75</v>
      </c>
      <c r="C174" s="10" t="s">
        <v>3</v>
      </c>
      <c r="D174" s="65">
        <f>SUM(D175+D176+D177)</f>
        <v>100000</v>
      </c>
      <c r="E174" s="65">
        <f>SUM(E175+E176+E177)</f>
        <v>100000</v>
      </c>
      <c r="F174" s="65">
        <f>SUM(F175+F176+F177)</f>
        <v>0</v>
      </c>
      <c r="G174" s="78">
        <f>SUM(G175+G176+G177)</f>
        <v>0</v>
      </c>
    </row>
    <row r="175" spans="1:7" ht="17.25" customHeight="1">
      <c r="A175" s="89"/>
      <c r="B175" s="130"/>
      <c r="C175" s="18" t="s">
        <v>4</v>
      </c>
      <c r="D175" s="17">
        <v>100000</v>
      </c>
      <c r="E175" s="17">
        <v>100000</v>
      </c>
      <c r="F175" s="17"/>
      <c r="G175" s="30"/>
    </row>
    <row r="176" spans="1:7" ht="17.25" customHeight="1">
      <c r="A176" s="89"/>
      <c r="B176" s="130"/>
      <c r="C176" s="16" t="s">
        <v>5</v>
      </c>
      <c r="D176" s="15"/>
      <c r="E176" s="15"/>
      <c r="F176" s="15"/>
      <c r="G176" s="22"/>
    </row>
    <row r="177" spans="1:7" ht="18" customHeight="1" thickBot="1">
      <c r="A177" s="90"/>
      <c r="B177" s="131"/>
      <c r="C177" s="5" t="s">
        <v>6</v>
      </c>
      <c r="D177" s="28"/>
      <c r="E177" s="28"/>
      <c r="F177" s="28"/>
      <c r="G177" s="29"/>
    </row>
  </sheetData>
  <mergeCells count="95">
    <mergeCell ref="A58:A61"/>
    <mergeCell ref="B58:B61"/>
    <mergeCell ref="E3:G3"/>
    <mergeCell ref="A6:A9"/>
    <mergeCell ref="B6:B9"/>
    <mergeCell ref="A10:A13"/>
    <mergeCell ref="B10:B13"/>
    <mergeCell ref="A3:A4"/>
    <mergeCell ref="B3:B4"/>
    <mergeCell ref="C3:C4"/>
    <mergeCell ref="D3:D4"/>
    <mergeCell ref="A14:A17"/>
    <mergeCell ref="B14:B17"/>
    <mergeCell ref="A18:A21"/>
    <mergeCell ref="B18:B21"/>
    <mergeCell ref="A22:A25"/>
    <mergeCell ref="B22:B25"/>
    <mergeCell ref="A26:A29"/>
    <mergeCell ref="B26:B29"/>
    <mergeCell ref="D69:D70"/>
    <mergeCell ref="A72:A75"/>
    <mergeCell ref="B72:B75"/>
    <mergeCell ref="A76:A79"/>
    <mergeCell ref="B76:B79"/>
    <mergeCell ref="A69:A70"/>
    <mergeCell ref="B69:B70"/>
    <mergeCell ref="C69:C70"/>
    <mergeCell ref="C113:C114"/>
    <mergeCell ref="A80:A83"/>
    <mergeCell ref="B80:B83"/>
    <mergeCell ref="A88:A91"/>
    <mergeCell ref="B84:B87"/>
    <mergeCell ref="B88:B91"/>
    <mergeCell ref="A100:A103"/>
    <mergeCell ref="B100:B103"/>
    <mergeCell ref="A104:A107"/>
    <mergeCell ref="B104:B107"/>
    <mergeCell ref="D113:D114"/>
    <mergeCell ref="A116:A119"/>
    <mergeCell ref="B116:B119"/>
    <mergeCell ref="A131:A132"/>
    <mergeCell ref="B131:B132"/>
    <mergeCell ref="C131:C132"/>
    <mergeCell ref="D131:D132"/>
    <mergeCell ref="A124:B127"/>
    <mergeCell ref="A113:A114"/>
    <mergeCell ref="B113:B114"/>
    <mergeCell ref="A134:A137"/>
    <mergeCell ref="B134:B137"/>
    <mergeCell ref="A142:A143"/>
    <mergeCell ref="B142:B143"/>
    <mergeCell ref="C142:C143"/>
    <mergeCell ref="D142:D143"/>
    <mergeCell ref="E142:G142"/>
    <mergeCell ref="A145:A148"/>
    <mergeCell ref="B145:B148"/>
    <mergeCell ref="A46:A49"/>
    <mergeCell ref="B46:B49"/>
    <mergeCell ref="A38:A41"/>
    <mergeCell ref="B38:B41"/>
    <mergeCell ref="A42:A45"/>
    <mergeCell ref="B42:B45"/>
    <mergeCell ref="A30:A33"/>
    <mergeCell ref="B30:B33"/>
    <mergeCell ref="A34:A37"/>
    <mergeCell ref="B34:B37"/>
    <mergeCell ref="A62:B65"/>
    <mergeCell ref="A92:A95"/>
    <mergeCell ref="B92:B95"/>
    <mergeCell ref="A96:A99"/>
    <mergeCell ref="B96:B99"/>
    <mergeCell ref="E153:G153"/>
    <mergeCell ref="A156:A159"/>
    <mergeCell ref="B156:B159"/>
    <mergeCell ref="A153:A154"/>
    <mergeCell ref="B153:B154"/>
    <mergeCell ref="C153:C154"/>
    <mergeCell ref="D153:D154"/>
    <mergeCell ref="E171:G171"/>
    <mergeCell ref="A174:A177"/>
    <mergeCell ref="B174:B177"/>
    <mergeCell ref="A171:A172"/>
    <mergeCell ref="B171:B172"/>
    <mergeCell ref="C171:C172"/>
    <mergeCell ref="D171:D172"/>
    <mergeCell ref="A160:A163"/>
    <mergeCell ref="B160:B163"/>
    <mergeCell ref="A164:B167"/>
    <mergeCell ref="A50:A53"/>
    <mergeCell ref="B50:B53"/>
    <mergeCell ref="A54:A57"/>
    <mergeCell ref="B54:B57"/>
    <mergeCell ref="A84:A87"/>
    <mergeCell ref="A120:A123"/>
    <mergeCell ref="B120:B123"/>
  </mergeCells>
  <printOptions/>
  <pageMargins left="0.7874015748031497" right="0.7874015748031497" top="0.33" bottom="0.55" header="0.25" footer="0.34"/>
  <pageSetup horizontalDpi="300" verticalDpi="300" orientation="portrait" paperSize="9" scale="85" r:id="rId1"/>
  <rowBreaks count="3" manualBreakCount="3">
    <brk id="65" max="6" man="1"/>
    <brk id="109" max="6" man="1"/>
    <brk id="1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Sylwia</cp:lastModifiedBy>
  <cp:lastPrinted>2008-10-01T12:42:45Z</cp:lastPrinted>
  <dcterms:created xsi:type="dcterms:W3CDTF">2007-08-17T11:24:54Z</dcterms:created>
  <dcterms:modified xsi:type="dcterms:W3CDTF">2008-10-01T13:16:22Z</dcterms:modified>
  <cp:category/>
  <cp:version/>
  <cp:contentType/>
  <cp:contentStatus/>
</cp:coreProperties>
</file>