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4" activeTab="0"/>
  </bookViews>
  <sheets>
    <sheet name="Drogi" sheetId="1" r:id="rId1"/>
    <sheet name="Arkusz3" sheetId="2" r:id="rId2"/>
    <sheet name="Arkusz4" sheetId="3" r:id="rId3"/>
    <sheet name="Arkusz5" sheetId="4" r:id="rId4"/>
    <sheet name="Arkusz2" sheetId="5" r:id="rId5"/>
    <sheet name="Arkusz1" sheetId="6" r:id="rId6"/>
  </sheets>
  <definedNames>
    <definedName name="_xlnm.Print_Area" localSheetId="1">'Arkusz3'!$A$1:$H$27</definedName>
    <definedName name="_xlnm.Print_Area" localSheetId="2">'Arkusz4'!$A$1:$I$30</definedName>
    <definedName name="_xlnm.Print_Area" localSheetId="0">'Drogi'!$A$2:$H$156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<sst xmlns="http://schemas.openxmlformats.org/spreadsheetml/2006/main" count="496" uniqueCount="78">
  <si>
    <t>Załącznik nr 1</t>
  </si>
  <si>
    <t>I. Inwestycje drogowe</t>
  </si>
  <si>
    <t>L.p</t>
  </si>
  <si>
    <t>Nazwa zadania</t>
  </si>
  <si>
    <t>Źródła finansowania</t>
  </si>
  <si>
    <t>Okres</t>
  </si>
  <si>
    <t>Nakłady łączne</t>
  </si>
  <si>
    <t>Nakłady w latach</t>
  </si>
  <si>
    <t>realizacji</t>
  </si>
  <si>
    <t>Poprawa spójności komunikacyjnej poprzez przebudowę kluczowych elementów sieci dróg powiatowych Subregionu Północnego</t>
  </si>
  <si>
    <t>Razem</t>
  </si>
  <si>
    <t>2009-2010</t>
  </si>
  <si>
    <t>budżet powiatu</t>
  </si>
  <si>
    <t>środki pomocowe</t>
  </si>
  <si>
    <t>inne</t>
  </si>
  <si>
    <t>Poprawa stanu dróg kluczem  do poprawy stanu gospodarki Subregionu Północnego</t>
  </si>
  <si>
    <t>Przebudowa ciągu komunikacyjnego       na odcinku Wygoda – Konopiska - Blachownia</t>
  </si>
  <si>
    <t>2008-2009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</si>
  <si>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</si>
  <si>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</si>
  <si>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2008-2010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</si>
  <si>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</si>
  <si>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</si>
  <si>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 xml:space="preserve">Przebudowa uzupełniającej sieci dróg powiatowych Subregionu Częstochowskiego tj. przebudowa dróg powiatowych nr 1091 S i nr 1108S - ul. Żeromskiego i Armii Ludowej w m. Koniecpol </t>
  </si>
  <si>
    <t>Przebudowa uzupełniającej sieci dróg powiatowych Subregionu Częstochowskiego tj. przebudowa  drogi powiatowej nr 1018 S Borowno (ul. Świerczewskiego) – Grabowa – do drogi krajowej Nr 1</t>
  </si>
  <si>
    <t>Przebudowa uzupełniającej sieci dróg powiatowych Subregionu Częstochowskiego tj. przebudowa  drogi powiatowej nr 1007 S Siedlec – do gr.m. Częstochowa  i od gr. miasta Częstochowa – Jaskrów</t>
  </si>
  <si>
    <t>Przebudowa uzupełniającej sieci dróg powiatowych Subregionu Częstochowskiego – przebudowa drogi powiatowej 1059 S DK 91 - Rudniki Nowe - Kościelec - DK-1</t>
  </si>
  <si>
    <t>Zadanie inwestycyjne na drogach powiatowych (m. inn. konkursy RPO, FOGR)</t>
  </si>
  <si>
    <t>2009-2013</t>
  </si>
  <si>
    <t>Przebudowa obiektów mostowych ze względu na stan techniczny</t>
  </si>
  <si>
    <t>2008-2012</t>
  </si>
  <si>
    <t>Przebudowa DP 1025S m Borowno, ul. Sobieskiego ( od Cmentarnej do ul.Jasnej)</t>
  </si>
  <si>
    <t>Przebudowa DP 1073 S m Czarny Las, dł.4,1 km</t>
  </si>
  <si>
    <t>Przebudowa DP 1036 S m. Wierzchowisko, dł. 2,7 km</t>
  </si>
  <si>
    <t xml:space="preserve">Poprawa bezpieczeństwa na uzupełniającej sieci dróg - budowy chodnika i odwodnienia przy drodze Nr 1057S Wrzosowa ul. Długa - Huta Stara ul. Główna </t>
  </si>
  <si>
    <t>Przebudowa DP r 1088 S .  Dąbrowa Zielona  - Borowce</t>
  </si>
  <si>
    <t xml:space="preserve">Poprawa połączenia pomiędzy DK-1 a planowaną A-1 poprzez przebudowę  DP 1053S Starcza-DW 908 </t>
  </si>
  <si>
    <t>Modernizacja drogi powiatowej 1103 S Wąsosz - Gródek o dł. 2,500  km</t>
  </si>
  <si>
    <t>inne(FOGR)</t>
  </si>
  <si>
    <t>Zakup maszyn, urządzeń i środków transportu do utrzymania dróg dla potrzeb Powiatowego zarzadu Dróg</t>
  </si>
  <si>
    <t>Budowa budynku administracyjno-socjalnego Obwodu drogowo-Mostowego w Rudnikach</t>
  </si>
  <si>
    <t>Przebudowa drogi powiatowej nr 1046 S Blachownia ul. Sienkiewicza</t>
  </si>
  <si>
    <t>Przebudowa mostu tymczasowego na most klasy A przy DP 1027 S w m. Kocin Stary</t>
  </si>
  <si>
    <t>Przebudowa DP r 1051 S . W m.  Aleksandria ul. Gościnna</t>
  </si>
  <si>
    <t>Przebudowa mostu na DP 1029 S m. Garnek</t>
  </si>
  <si>
    <t>Przebudowa DP 1096 S, 1099 S Przyrów - Podlesie- Drochlin</t>
  </si>
  <si>
    <t>Przebudowa DP 1029 S DK-91 - Kłomnice - Pacierzów - Karczowice -Garnek - DW786 na dł. 7,910 mb (gm. Kłomnice)</t>
  </si>
  <si>
    <t>Przebudowa DP 1066 S DK-46- Zrębice - Siedlec - DW793  na dł. 10,2 km na terenie gm. Olsztyn 4,9 km Gminy Janów 5,3 km</t>
  </si>
  <si>
    <t>Przebudowa DP 1060 S na odcinku od granicy miasta Częstochowa - Marianka Rędzińska - DK-91 w m. Rudniki na dł. 5,1 km  gm. Rędziny</t>
  </si>
  <si>
    <t>Przebudowa DP 1054 S Częstochowa - Nierada - Rudnik Mały na odcinku od DW904 w m. Nierada do skrzyżowania z DP 1023 S w m. Rudnik Mały</t>
  </si>
  <si>
    <t>2009-2011</t>
  </si>
  <si>
    <t>Modernizacja drogi powiatowej  1116 S Zdrowa - Jacków - Pieńki Szczepockie o dł. 3,8 km</t>
  </si>
  <si>
    <t xml:space="preserve">Przebudowa drogi powiatowej  nr 1082 S  ul.  Słowackiego w m. Koniecpol </t>
  </si>
  <si>
    <t>Opracowanie projektu pn. budowy kładki pieszo-rowerowej wraz z remontem mostu  DP 1023 S Kamienica Polska – Romanów</t>
  </si>
  <si>
    <t>Termomodernizacja budynku administracyjno-socjalnego Obwodu Drogowo-Mostowego w Poczesnej</t>
  </si>
  <si>
    <t>Inne (PFOŚiGW)</t>
  </si>
  <si>
    <t>Ogółem</t>
  </si>
  <si>
    <t xml:space="preserve">   Wykaz zadań drogowych  z WPI na terenie Gminy  Kamienica Polska, Starcza, Poczesna</t>
  </si>
  <si>
    <t xml:space="preserve">   Wykaz zadań drogowych  z WPI na terenie Gminy    Kruszyna</t>
  </si>
  <si>
    <t>Przebudowa drogi powiatowej nr 1000S  Jamno - DK-1 o długosci 1800 mb</t>
  </si>
  <si>
    <t>inne (FOGR)</t>
  </si>
  <si>
    <t>Zadania  drogowe realizowane za pomocą budżetu państwa w ramach Narodowego Programu Przebudowy Dróg Lokalnych</t>
  </si>
  <si>
    <t>Urząd Wojew</t>
  </si>
  <si>
    <t>Gmina</t>
  </si>
  <si>
    <t xml:space="preserve">   Wykaz zadań drogowych  z WPI na terenie Gminy Mykanów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</si>
  <si>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</si>
  <si>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2009-2009</t>
  </si>
  <si>
    <t>zmiany</t>
  </si>
  <si>
    <t>Nakłady na lata</t>
  </si>
  <si>
    <t>Zadanie inwestycyjne na drogach powiatowych (m. inn. konkursy RPO)</t>
  </si>
  <si>
    <t>Termomodernizacja budynków w obwodach drogowych nr 1 Rudniki, nr 2 Koniecpol, nr 3 Poczesna Powiatowego Zarządu Dróg w Częstochowie</t>
  </si>
  <si>
    <t>Przebudowa DP 1044S, 1069S, m. Turów, korekta łuku</t>
  </si>
  <si>
    <t>Przebudowa DP 1051S, m. Aleksandria, ul. Gościnna</t>
  </si>
  <si>
    <t>Przebudowa dróg powiatowych Herby-Puszczew, Puszczew-Cisie, Blachownia-Łojki, Gorzelnia-Wyrazów, Łojki-Częstochowa</t>
  </si>
  <si>
    <t>Przebudowa drogi powiatowej nr 1028S m. Skrzydlów ( budowa chodnika z nawierzchnią)</t>
  </si>
  <si>
    <t>Przebudowa drogi powiatowej nr 1090S Aleksandrów - DW 786  o długości 800 mb</t>
  </si>
  <si>
    <t>Zakup maszyn, urządzeń i środków transportu do utrzymania dróg dla potzreb Powiatowego zarzadu Dróg</t>
  </si>
  <si>
    <t>Przebudowa drogi powiatowej  nr 1046 S Blachownia ul. Sienkiewicza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</si>
</sst>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164" fontId="24" fillId="0" borderId="2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/>
    </xf>
    <xf numFmtId="164" fontId="24" fillId="0" borderId="21" xfId="0" applyNumberFormat="1" applyFont="1" applyBorder="1" applyAlignment="1">
      <alignment horizontal="right" vertical="center"/>
    </xf>
    <xf numFmtId="164" fontId="24" fillId="0" borderId="22" xfId="0" applyNumberFormat="1" applyFont="1" applyBorder="1" applyAlignment="1">
      <alignment horizontal="right" vertical="center"/>
    </xf>
    <xf numFmtId="164" fontId="24" fillId="0" borderId="19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top"/>
    </xf>
    <xf numFmtId="164" fontId="24" fillId="0" borderId="23" xfId="0" applyNumberFormat="1" applyFont="1" applyBorder="1" applyAlignment="1">
      <alignment horizontal="right" vertical="top"/>
    </xf>
    <xf numFmtId="164" fontId="24" fillId="0" borderId="24" xfId="0" applyNumberFormat="1" applyFont="1" applyBorder="1" applyAlignment="1">
      <alignment horizontal="right" vertical="top"/>
    </xf>
    <xf numFmtId="164" fontId="24" fillId="0" borderId="23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/>
    </xf>
    <xf numFmtId="164" fontId="24" fillId="0" borderId="25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16" xfId="0" applyFont="1" applyBorder="1" applyAlignment="1">
      <alignment/>
    </xf>
    <xf numFmtId="164" fontId="24" fillId="0" borderId="24" xfId="0" applyNumberFormat="1" applyFont="1" applyBorder="1" applyAlignment="1">
      <alignment horizontal="right" vertical="center"/>
    </xf>
    <xf numFmtId="164" fontId="24" fillId="0" borderId="27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164" fontId="24" fillId="0" borderId="27" xfId="0" applyNumberFormat="1" applyFont="1" applyBorder="1" applyAlignment="1">
      <alignment horizontal="right" vertical="top"/>
    </xf>
    <xf numFmtId="164" fontId="24" fillId="0" borderId="28" xfId="0" applyNumberFormat="1" applyFont="1" applyBorder="1" applyAlignment="1">
      <alignment horizontal="right" vertical="top"/>
    </xf>
    <xf numFmtId="164" fontId="24" fillId="0" borderId="28" xfId="0" applyNumberFormat="1" applyFont="1" applyBorder="1" applyAlignment="1">
      <alignment horizontal="right" vertical="center"/>
    </xf>
    <xf numFmtId="164" fontId="24" fillId="0" borderId="19" xfId="0" applyNumberFormat="1" applyFont="1" applyBorder="1" applyAlignment="1">
      <alignment horizontal="right" vertical="top"/>
    </xf>
    <xf numFmtId="164" fontId="24" fillId="0" borderId="0" xfId="0" applyNumberFormat="1" applyFont="1" applyBorder="1" applyAlignment="1">
      <alignment horizontal="right" vertical="top"/>
    </xf>
    <xf numFmtId="164" fontId="24" fillId="0" borderId="29" xfId="0" applyNumberFormat="1" applyFont="1" applyBorder="1" applyAlignment="1">
      <alignment horizontal="right" vertical="center"/>
    </xf>
    <xf numFmtId="164" fontId="24" fillId="0" borderId="30" xfId="0" applyNumberFormat="1" applyFont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164" fontId="24" fillId="0" borderId="34" xfId="0" applyNumberFormat="1" applyFont="1" applyBorder="1" applyAlignment="1">
      <alignment horizontal="right" vertical="center"/>
    </xf>
    <xf numFmtId="164" fontId="24" fillId="0" borderId="35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center"/>
    </xf>
    <xf numFmtId="164" fontId="24" fillId="0" borderId="37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center"/>
    </xf>
    <xf numFmtId="164" fontId="24" fillId="0" borderId="39" xfId="0" applyNumberFormat="1" applyFont="1" applyBorder="1" applyAlignment="1">
      <alignment horizontal="right" vertical="center"/>
    </xf>
    <xf numFmtId="164" fontId="24" fillId="0" borderId="40" xfId="0" applyNumberFormat="1" applyFont="1" applyBorder="1" applyAlignment="1">
      <alignment horizontal="right" vertical="center"/>
    </xf>
    <xf numFmtId="164" fontId="24" fillId="0" borderId="4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19" xfId="0" applyBorder="1" applyAlignment="1">
      <alignment/>
    </xf>
    <xf numFmtId="0" fontId="24" fillId="0" borderId="30" xfId="0" applyFont="1" applyBorder="1" applyAlignment="1">
      <alignment horizontal="right"/>
    </xf>
    <xf numFmtId="0" fontId="24" fillId="0" borderId="34" xfId="0" applyFont="1" applyBorder="1" applyAlignment="1">
      <alignment/>
    </xf>
    <xf numFmtId="164" fontId="24" fillId="0" borderId="16" xfId="0" applyNumberFormat="1" applyFont="1" applyBorder="1" applyAlignment="1">
      <alignment horizontal="right" vertical="center"/>
    </xf>
    <xf numFmtId="4" fontId="27" fillId="0" borderId="19" xfId="0" applyNumberFormat="1" applyFont="1" applyBorder="1" applyAlignment="1">
      <alignment horizontal="right" vertical="center"/>
    </xf>
    <xf numFmtId="164" fontId="27" fillId="0" borderId="19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/>
    </xf>
    <xf numFmtId="164" fontId="27" fillId="0" borderId="21" xfId="0" applyNumberFormat="1" applyFont="1" applyBorder="1" applyAlignment="1">
      <alignment horizontal="right"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164" fontId="27" fillId="0" borderId="44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45" xfId="0" applyFont="1" applyBorder="1" applyAlignment="1">
      <alignment horizontal="center" wrapText="1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 vertical="center"/>
    </xf>
    <xf numFmtId="164" fontId="24" fillId="0" borderId="48" xfId="0" applyNumberFormat="1" applyFont="1" applyBorder="1" applyAlignment="1">
      <alignment horizontal="right" vertical="center"/>
    </xf>
    <xf numFmtId="164" fontId="24" fillId="0" borderId="49" xfId="0" applyNumberFormat="1" applyFont="1" applyBorder="1" applyAlignment="1">
      <alignment horizontal="right" vertical="center"/>
    </xf>
    <xf numFmtId="164" fontId="24" fillId="0" borderId="50" xfId="0" applyNumberFormat="1" applyFont="1" applyBorder="1" applyAlignment="1">
      <alignment horizontal="right" vertical="center"/>
    </xf>
    <xf numFmtId="164" fontId="24" fillId="0" borderId="5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9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64" fontId="24" fillId="0" borderId="56" xfId="0" applyNumberFormat="1" applyFont="1" applyBorder="1" applyAlignment="1">
      <alignment horizontal="right" vertical="center"/>
    </xf>
    <xf numFmtId="164" fontId="24" fillId="0" borderId="50" xfId="0" applyNumberFormat="1" applyFont="1" applyBorder="1" applyAlignment="1">
      <alignment horizontal="right" vertical="top"/>
    </xf>
    <xf numFmtId="164" fontId="24" fillId="0" borderId="51" xfId="0" applyNumberFormat="1" applyFont="1" applyBorder="1" applyAlignment="1">
      <alignment horizontal="right" vertical="top"/>
    </xf>
    <xf numFmtId="164" fontId="24" fillId="0" borderId="57" xfId="0" applyNumberFormat="1" applyFont="1" applyBorder="1" applyAlignment="1">
      <alignment horizontal="right" vertical="center"/>
    </xf>
    <xf numFmtId="164" fontId="24" fillId="0" borderId="56" xfId="0" applyNumberFormat="1" applyFont="1" applyBorder="1" applyAlignment="1">
      <alignment horizontal="right" vertical="top"/>
    </xf>
    <xf numFmtId="0" fontId="24" fillId="0" borderId="46" xfId="0" applyFont="1" applyBorder="1" applyAlignment="1">
      <alignment/>
    </xf>
    <xf numFmtId="164" fontId="24" fillId="0" borderId="44" xfId="0" applyNumberFormat="1" applyFont="1" applyBorder="1" applyAlignment="1">
      <alignment horizontal="right" vertical="center"/>
    </xf>
    <xf numFmtId="164" fontId="24" fillId="0" borderId="58" xfId="0" applyNumberFormat="1" applyFont="1" applyBorder="1" applyAlignment="1">
      <alignment horizontal="right" vertical="center"/>
    </xf>
    <xf numFmtId="164" fontId="24" fillId="0" borderId="59" xfId="0" applyNumberFormat="1" applyFont="1" applyBorder="1" applyAlignment="1">
      <alignment horizontal="right" vertical="center"/>
    </xf>
    <xf numFmtId="0" fontId="24" fillId="0" borderId="60" xfId="0" applyFont="1" applyBorder="1" applyAlignment="1">
      <alignment/>
    </xf>
    <xf numFmtId="164" fontId="24" fillId="0" borderId="61" xfId="0" applyNumberFormat="1" applyFont="1" applyBorder="1" applyAlignment="1">
      <alignment horizontal="right" vertical="center"/>
    </xf>
    <xf numFmtId="164" fontId="24" fillId="0" borderId="60" xfId="0" applyNumberFormat="1" applyFont="1" applyBorder="1" applyAlignment="1">
      <alignment horizontal="right" vertical="center"/>
    </xf>
    <xf numFmtId="164" fontId="24" fillId="0" borderId="62" xfId="0" applyNumberFormat="1" applyFont="1" applyBorder="1" applyAlignment="1">
      <alignment horizontal="right" vertical="center"/>
    </xf>
    <xf numFmtId="164" fontId="24" fillId="0" borderId="63" xfId="0" applyNumberFormat="1" applyFont="1" applyBorder="1" applyAlignment="1">
      <alignment horizontal="right" vertical="center"/>
    </xf>
    <xf numFmtId="164" fontId="24" fillId="0" borderId="64" xfId="0" applyNumberFormat="1" applyFont="1" applyBorder="1" applyAlignment="1">
      <alignment horizontal="right" vertical="center"/>
    </xf>
    <xf numFmtId="164" fontId="24" fillId="0" borderId="65" xfId="0" applyNumberFormat="1" applyFont="1" applyBorder="1" applyAlignment="1">
      <alignment horizontal="right" vertical="center"/>
    </xf>
    <xf numFmtId="164" fontId="24" fillId="0" borderId="66" xfId="0" applyNumberFormat="1" applyFont="1" applyBorder="1" applyAlignment="1">
      <alignment horizontal="right" vertical="center"/>
    </xf>
    <xf numFmtId="164" fontId="24" fillId="0" borderId="67" xfId="0" applyNumberFormat="1" applyFont="1" applyBorder="1" applyAlignment="1">
      <alignment horizontal="right" vertical="center"/>
    </xf>
    <xf numFmtId="164" fontId="25" fillId="0" borderId="61" xfId="0" applyNumberFormat="1" applyFont="1" applyBorder="1" applyAlignment="1">
      <alignment horizontal="right" vertical="center"/>
    </xf>
    <xf numFmtId="164" fontId="25" fillId="0" borderId="63" xfId="0" applyNumberFormat="1" applyFont="1" applyBorder="1" applyAlignment="1">
      <alignment horizontal="right" vertical="center"/>
    </xf>
    <xf numFmtId="164" fontId="25" fillId="0" borderId="62" xfId="0" applyNumberFormat="1" applyFont="1" applyBorder="1" applyAlignment="1">
      <alignment horizontal="right" vertical="center"/>
    </xf>
    <xf numFmtId="164" fontId="27" fillId="0" borderId="32" xfId="0" applyNumberFormat="1" applyFont="1" applyBorder="1" applyAlignment="1">
      <alignment horizontal="right" vertical="center"/>
    </xf>
    <xf numFmtId="164" fontId="27" fillId="0" borderId="49" xfId="0" applyNumberFormat="1" applyFont="1" applyBorder="1" applyAlignment="1">
      <alignment horizontal="right" vertical="center"/>
    </xf>
    <xf numFmtId="164" fontId="25" fillId="0" borderId="19" xfId="0" applyNumberFormat="1" applyFont="1" applyBorder="1" applyAlignment="1">
      <alignment horizontal="right" vertical="center"/>
    </xf>
    <xf numFmtId="164" fontId="25" fillId="0" borderId="21" xfId="0" applyNumberFormat="1" applyFont="1" applyBorder="1" applyAlignment="1">
      <alignment horizontal="right" vertical="center"/>
    </xf>
    <xf numFmtId="164" fontId="25" fillId="0" borderId="32" xfId="0" applyNumberFormat="1" applyFont="1" applyBorder="1" applyAlignment="1">
      <alignment horizontal="right" vertical="center"/>
    </xf>
    <xf numFmtId="164" fontId="25" fillId="0" borderId="49" xfId="0" applyNumberFormat="1" applyFont="1" applyBorder="1" applyAlignment="1">
      <alignment horizontal="right" vertical="center"/>
    </xf>
    <xf numFmtId="164" fontId="25" fillId="0" borderId="44" xfId="0" applyNumberFormat="1" applyFont="1" applyBorder="1" applyAlignment="1">
      <alignment horizontal="right" vertical="center"/>
    </xf>
    <xf numFmtId="164" fontId="25" fillId="0" borderId="66" xfId="0" applyNumberFormat="1" applyFont="1" applyBorder="1" applyAlignment="1">
      <alignment horizontal="right" vertical="center"/>
    </xf>
    <xf numFmtId="164" fontId="25" fillId="0" borderId="23" xfId="0" applyNumberFormat="1" applyFont="1" applyBorder="1" applyAlignment="1">
      <alignment horizontal="right" vertical="center"/>
    </xf>
    <xf numFmtId="164" fontId="25" fillId="0" borderId="5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68" xfId="0" applyFont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wrapText="1"/>
    </xf>
    <xf numFmtId="0" fontId="19" fillId="0" borderId="74" xfId="0" applyFont="1" applyBorder="1" applyAlignment="1">
      <alignment horizontal="center" wrapText="1"/>
    </xf>
    <xf numFmtId="0" fontId="19" fillId="0" borderId="75" xfId="0" applyFont="1" applyBorder="1" applyAlignment="1">
      <alignment horizontal="center"/>
    </xf>
    <xf numFmtId="0" fontId="23" fillId="0" borderId="71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8"/>
  <sheetViews>
    <sheetView showZeros="0" tabSelected="1" zoomScaleSheetLayoutView="100" workbookViewId="0" topLeftCell="A1">
      <selection activeCell="J35" sqref="J35"/>
    </sheetView>
  </sheetViews>
  <sheetFormatPr defaultColWidth="9.140625" defaultRowHeight="12.75"/>
  <cols>
    <col min="1" max="1" width="4.421875" style="0" customWidth="1"/>
    <col min="2" max="2" width="49.8515625" style="0" customWidth="1"/>
    <col min="3" max="3" width="16.28125" style="0" customWidth="1"/>
    <col min="4" max="4" width="12.140625" style="0" customWidth="1"/>
    <col min="5" max="5" width="14.28125" style="0" customWidth="1"/>
    <col min="6" max="6" width="13.421875" style="0" customWidth="1"/>
    <col min="7" max="7" width="13.00390625" style="0" customWidth="1"/>
    <col min="8" max="8" width="14.28125" style="0" customWidth="1"/>
  </cols>
  <sheetData>
    <row r="2" ht="12.75">
      <c r="F2" t="s">
        <v>0</v>
      </c>
    </row>
    <row r="3" spans="1:2" ht="18.75">
      <c r="A3" s="1" t="s">
        <v>1</v>
      </c>
      <c r="B3" s="1"/>
    </row>
    <row r="5" spans="1:8" ht="15" customHeight="1">
      <c r="A5" s="117" t="s">
        <v>2</v>
      </c>
      <c r="B5" s="117" t="s">
        <v>3</v>
      </c>
      <c r="C5" s="118" t="s">
        <v>4</v>
      </c>
      <c r="D5" s="3" t="s">
        <v>5</v>
      </c>
      <c r="E5" s="118" t="s">
        <v>6</v>
      </c>
      <c r="F5" s="119" t="s">
        <v>7</v>
      </c>
      <c r="G5" s="119"/>
      <c r="H5" s="119"/>
    </row>
    <row r="6" spans="1:8" ht="15.75">
      <c r="A6" s="117"/>
      <c r="B6" s="117"/>
      <c r="C6" s="118"/>
      <c r="D6" s="4" t="s">
        <v>8</v>
      </c>
      <c r="E6" s="118"/>
      <c r="F6" s="5">
        <v>2009</v>
      </c>
      <c r="G6" s="6">
        <v>2010</v>
      </c>
      <c r="H6" s="7">
        <v>2011</v>
      </c>
    </row>
    <row r="7" spans="1:8" ht="12.75" customHeight="1">
      <c r="A7" s="8">
        <v>1</v>
      </c>
      <c r="B7" s="9">
        <v>2</v>
      </c>
      <c r="C7" s="10">
        <v>3</v>
      </c>
      <c r="D7" s="10">
        <v>4</v>
      </c>
      <c r="E7" s="9">
        <v>5</v>
      </c>
      <c r="F7" s="11">
        <v>6</v>
      </c>
      <c r="G7" s="9">
        <v>7</v>
      </c>
      <c r="H7" s="12">
        <v>8</v>
      </c>
    </row>
    <row r="8" spans="1:8" ht="12.75" customHeight="1">
      <c r="A8" s="120">
        <v>1</v>
      </c>
      <c r="B8" s="121" t="s">
        <v>9</v>
      </c>
      <c r="C8" s="13" t="s">
        <v>10</v>
      </c>
      <c r="D8" s="13" t="s">
        <v>11</v>
      </c>
      <c r="E8" s="14">
        <f aca="true" t="shared" si="0" ref="E8:E15">SUM(F8:G8)</f>
        <v>7100000</v>
      </c>
      <c r="F8" s="14">
        <f>SUM(F9:F11)</f>
        <v>3550000</v>
      </c>
      <c r="G8" s="14">
        <f>SUM(G9:G11)</f>
        <v>3550000</v>
      </c>
      <c r="H8" s="14">
        <f>SUM(I8:J8)</f>
        <v>0</v>
      </c>
    </row>
    <row r="9" spans="1:8" ht="15">
      <c r="A9" s="120"/>
      <c r="B9" s="121"/>
      <c r="C9" s="15" t="s">
        <v>12</v>
      </c>
      <c r="D9" s="15"/>
      <c r="E9" s="16">
        <f t="shared" si="0"/>
        <v>2590000</v>
      </c>
      <c r="F9" s="17">
        <v>1295000</v>
      </c>
      <c r="G9" s="16">
        <v>1295000</v>
      </c>
      <c r="H9" s="16"/>
    </row>
    <row r="10" spans="1:8" ht="15">
      <c r="A10" s="120"/>
      <c r="B10" s="121"/>
      <c r="C10" s="15" t="s">
        <v>13</v>
      </c>
      <c r="D10" s="15"/>
      <c r="E10" s="18">
        <f t="shared" si="0"/>
        <v>1920000</v>
      </c>
      <c r="F10" s="19">
        <v>960000</v>
      </c>
      <c r="G10" s="18">
        <v>960000</v>
      </c>
      <c r="H10" s="18">
        <f>SUM(I10:J10)</f>
        <v>0</v>
      </c>
    </row>
    <row r="11" spans="1:8" ht="61.5" customHeight="1">
      <c r="A11" s="120"/>
      <c r="B11" s="121"/>
      <c r="C11" s="20" t="s">
        <v>14</v>
      </c>
      <c r="D11" s="20"/>
      <c r="E11" s="21">
        <f t="shared" si="0"/>
        <v>2590000</v>
      </c>
      <c r="F11" s="22">
        <v>1295000</v>
      </c>
      <c r="G11" s="21">
        <v>1295000</v>
      </c>
      <c r="H11" s="23">
        <f>SUM(I11:J11)</f>
        <v>0</v>
      </c>
    </row>
    <row r="12" spans="1:8" ht="13.5" customHeight="1">
      <c r="A12" s="122">
        <v>2</v>
      </c>
      <c r="B12" s="121" t="s">
        <v>15</v>
      </c>
      <c r="C12" s="24" t="s">
        <v>10</v>
      </c>
      <c r="D12" s="13" t="s">
        <v>11</v>
      </c>
      <c r="E12" s="14">
        <f t="shared" si="0"/>
        <v>12464000</v>
      </c>
      <c r="F12" s="25">
        <f>SUM(F13:F15)</f>
        <v>6167000</v>
      </c>
      <c r="G12" s="14">
        <f>SUM(G13:G15)</f>
        <v>6297000</v>
      </c>
      <c r="H12" s="18">
        <f>SUM(I12:J12)</f>
        <v>0</v>
      </c>
    </row>
    <row r="13" spans="1:8" ht="15">
      <c r="A13" s="122"/>
      <c r="B13" s="121"/>
      <c r="C13" s="26" t="s">
        <v>12</v>
      </c>
      <c r="D13" s="15"/>
      <c r="E13" s="16">
        <f t="shared" si="0"/>
        <v>3356000</v>
      </c>
      <c r="F13" s="17">
        <v>1712000</v>
      </c>
      <c r="G13" s="16">
        <v>1644000</v>
      </c>
      <c r="H13" s="16"/>
    </row>
    <row r="14" spans="1:8" ht="15">
      <c r="A14" s="122"/>
      <c r="B14" s="121"/>
      <c r="C14" s="26" t="s">
        <v>13</v>
      </c>
      <c r="D14" s="15"/>
      <c r="E14" s="18">
        <f t="shared" si="0"/>
        <v>5752000</v>
      </c>
      <c r="F14" s="19">
        <v>2846000</v>
      </c>
      <c r="G14" s="18">
        <v>2906000</v>
      </c>
      <c r="H14" s="18">
        <f>SUM(I14:J14)</f>
        <v>0</v>
      </c>
    </row>
    <row r="15" spans="1:8" ht="15">
      <c r="A15" s="122"/>
      <c r="B15" s="121"/>
      <c r="C15" s="27" t="s">
        <v>14</v>
      </c>
      <c r="D15" s="28"/>
      <c r="E15" s="23">
        <f t="shared" si="0"/>
        <v>3356000</v>
      </c>
      <c r="F15" s="29">
        <v>1609000</v>
      </c>
      <c r="G15" s="23">
        <v>1747000</v>
      </c>
      <c r="H15" s="30">
        <f>SUM(I15:J15)</f>
        <v>0</v>
      </c>
    </row>
    <row r="16" spans="1:8" ht="13.5" customHeight="1">
      <c r="A16" s="122">
        <v>3</v>
      </c>
      <c r="B16" s="121" t="s">
        <v>16</v>
      </c>
      <c r="C16" s="26" t="s">
        <v>10</v>
      </c>
      <c r="D16" s="15" t="s">
        <v>17</v>
      </c>
      <c r="E16" s="18">
        <f>SUM(E17:E19)</f>
        <v>3336000</v>
      </c>
      <c r="F16" s="19">
        <f>SUM(F17:F19)</f>
        <v>3334000</v>
      </c>
      <c r="G16" s="18">
        <f>SUM(G17:G19)</f>
        <v>0</v>
      </c>
      <c r="H16" s="14">
        <f>SUM(I16:J16)</f>
        <v>0</v>
      </c>
    </row>
    <row r="17" spans="1:8" ht="15">
      <c r="A17" s="122"/>
      <c r="B17" s="121"/>
      <c r="C17" s="26" t="s">
        <v>12</v>
      </c>
      <c r="D17" s="15"/>
      <c r="E17" s="16">
        <v>391000</v>
      </c>
      <c r="F17" s="17">
        <v>389000</v>
      </c>
      <c r="G17" s="16"/>
      <c r="H17" s="16"/>
    </row>
    <row r="18" spans="1:8" ht="15">
      <c r="A18" s="122"/>
      <c r="B18" s="121"/>
      <c r="C18" s="26" t="s">
        <v>13</v>
      </c>
      <c r="D18" s="15"/>
      <c r="E18" s="18">
        <f>SUM(F18:G18)</f>
        <v>2554000</v>
      </c>
      <c r="F18" s="19">
        <v>2554000</v>
      </c>
      <c r="G18" s="18"/>
      <c r="H18" s="18">
        <f>SUM(I18:J18)</f>
        <v>0</v>
      </c>
    </row>
    <row r="19" spans="1:8" ht="15">
      <c r="A19" s="122"/>
      <c r="B19" s="121"/>
      <c r="C19" s="26" t="s">
        <v>14</v>
      </c>
      <c r="D19" s="15"/>
      <c r="E19" s="23">
        <f>SUM(F19:G19)</f>
        <v>391000</v>
      </c>
      <c r="F19" s="29">
        <v>391000</v>
      </c>
      <c r="G19" s="23"/>
      <c r="H19" s="23">
        <f>SUM(I19:J19)</f>
        <v>0</v>
      </c>
    </row>
    <row r="20" spans="1:8" ht="13.5" customHeight="1">
      <c r="A20" s="122">
        <v>4</v>
      </c>
      <c r="B20" s="121" t="s">
        <v>18</v>
      </c>
      <c r="C20" s="24" t="s">
        <v>10</v>
      </c>
      <c r="D20" s="13" t="s">
        <v>17</v>
      </c>
      <c r="E20" s="18">
        <v>3067477</v>
      </c>
      <c r="F20" s="19">
        <f>SUM(F21:F23)</f>
        <v>3336990</v>
      </c>
      <c r="G20" s="18">
        <f>SUM(G21:G23)</f>
        <v>0</v>
      </c>
      <c r="H20" s="18">
        <f>SUM(I20:J20)</f>
        <v>0</v>
      </c>
    </row>
    <row r="21" spans="1:8" ht="15">
      <c r="A21" s="122"/>
      <c r="B21" s="121"/>
      <c r="C21" s="26" t="s">
        <v>12</v>
      </c>
      <c r="D21" s="15"/>
      <c r="E21" s="16">
        <v>992420</v>
      </c>
      <c r="F21" s="17">
        <v>918170</v>
      </c>
      <c r="G21" s="16"/>
      <c r="H21" s="16"/>
    </row>
    <row r="22" spans="1:8" ht="15">
      <c r="A22" s="122"/>
      <c r="B22" s="121"/>
      <c r="C22" s="26" t="s">
        <v>13</v>
      </c>
      <c r="D22" s="15"/>
      <c r="E22" s="18">
        <f>SUM(F22:G22)</f>
        <v>0</v>
      </c>
      <c r="F22" s="19"/>
      <c r="G22" s="18"/>
      <c r="H22" s="18">
        <f>SUM(I22:J22)</f>
        <v>0</v>
      </c>
    </row>
    <row r="23" spans="1:8" ht="33.75" customHeight="1">
      <c r="A23" s="122"/>
      <c r="B23" s="121"/>
      <c r="C23" s="31" t="s">
        <v>14</v>
      </c>
      <c r="D23" s="32"/>
      <c r="E23" s="21">
        <v>2496730</v>
      </c>
      <c r="F23" s="22">
        <v>2418820</v>
      </c>
      <c r="G23" s="21"/>
      <c r="H23" s="30">
        <f>SUM(I23:J23)</f>
        <v>0</v>
      </c>
    </row>
    <row r="24" spans="1:8" ht="13.5" customHeight="1">
      <c r="A24" s="123">
        <v>5</v>
      </c>
      <c r="B24" s="124" t="s">
        <v>19</v>
      </c>
      <c r="C24" s="24" t="s">
        <v>10</v>
      </c>
      <c r="D24" s="13" t="s">
        <v>20</v>
      </c>
      <c r="E24" s="14">
        <f>SUM(E25:E27)</f>
        <v>3259000</v>
      </c>
      <c r="F24" s="25">
        <f>SUM(F25:F27)</f>
        <v>1482000</v>
      </c>
      <c r="G24" s="14">
        <f>SUM(G25:G27)</f>
        <v>1775000</v>
      </c>
      <c r="H24" s="14">
        <f>SUM(I24:J24)</f>
        <v>0</v>
      </c>
    </row>
    <row r="25" spans="1:8" ht="15">
      <c r="A25" s="123"/>
      <c r="B25" s="124"/>
      <c r="C25" s="26" t="s">
        <v>12</v>
      </c>
      <c r="D25" s="15"/>
      <c r="E25" s="16">
        <v>639000</v>
      </c>
      <c r="F25" s="17">
        <v>174000</v>
      </c>
      <c r="G25" s="16">
        <v>463000</v>
      </c>
      <c r="H25" s="16"/>
    </row>
    <row r="26" spans="1:8" ht="15">
      <c r="A26" s="123"/>
      <c r="B26" s="124"/>
      <c r="C26" s="26" t="s">
        <v>13</v>
      </c>
      <c r="D26" s="15"/>
      <c r="E26" s="18">
        <f>SUM(F26:G26)</f>
        <v>1690000</v>
      </c>
      <c r="F26" s="19">
        <v>841000</v>
      </c>
      <c r="G26" s="18">
        <v>849000</v>
      </c>
      <c r="H26" s="18">
        <f>SUM(I26:J26)</f>
        <v>0</v>
      </c>
    </row>
    <row r="27" spans="1:8" ht="23.25" customHeight="1">
      <c r="A27" s="123"/>
      <c r="B27" s="124"/>
      <c r="C27" s="33" t="s">
        <v>14</v>
      </c>
      <c r="D27" s="34"/>
      <c r="E27" s="35">
        <f>SUM(F27:G27)</f>
        <v>930000</v>
      </c>
      <c r="F27" s="36">
        <v>467000</v>
      </c>
      <c r="G27" s="35">
        <v>463000</v>
      </c>
      <c r="H27" s="30">
        <f>SUM(I27:J27)</f>
        <v>0</v>
      </c>
    </row>
    <row r="28" spans="1:8" ht="13.5" customHeight="1">
      <c r="A28" s="125">
        <v>6</v>
      </c>
      <c r="B28" s="121" t="s">
        <v>21</v>
      </c>
      <c r="C28" s="24" t="s">
        <v>10</v>
      </c>
      <c r="D28" s="13" t="s">
        <v>11</v>
      </c>
      <c r="E28" s="14">
        <v>8750044</v>
      </c>
      <c r="F28" s="25">
        <v>4259244</v>
      </c>
      <c r="G28" s="14">
        <f>SUM(G29:G31)</f>
        <v>4271200</v>
      </c>
      <c r="H28" s="14">
        <f>SUM(I28:J28)</f>
        <v>0</v>
      </c>
    </row>
    <row r="29" spans="1:8" ht="15">
      <c r="A29" s="125"/>
      <c r="B29" s="121"/>
      <c r="C29" s="26" t="s">
        <v>12</v>
      </c>
      <c r="D29" s="15"/>
      <c r="E29" s="16">
        <v>2809044</v>
      </c>
      <c r="F29" s="17">
        <v>1343644</v>
      </c>
      <c r="G29" s="16">
        <v>1355600</v>
      </c>
      <c r="H29" s="16"/>
    </row>
    <row r="30" spans="1:8" ht="15">
      <c r="A30" s="125"/>
      <c r="B30" s="121"/>
      <c r="C30" s="26" t="s">
        <v>13</v>
      </c>
      <c r="D30" s="15"/>
      <c r="E30" s="18">
        <f>SUM(F30:G30)</f>
        <v>3120000</v>
      </c>
      <c r="F30" s="19">
        <v>1560000</v>
      </c>
      <c r="G30" s="18">
        <v>1560000</v>
      </c>
      <c r="H30" s="18">
        <f>SUM(I30:J30)</f>
        <v>0</v>
      </c>
    </row>
    <row r="31" spans="1:8" ht="30.75" customHeight="1">
      <c r="A31" s="125"/>
      <c r="B31" s="121"/>
      <c r="C31" s="31" t="s">
        <v>14</v>
      </c>
      <c r="D31" s="32"/>
      <c r="E31" s="21">
        <v>2821000</v>
      </c>
      <c r="F31" s="22">
        <v>1355600</v>
      </c>
      <c r="G31" s="21">
        <v>1355600</v>
      </c>
      <c r="H31" s="23">
        <f>SUM(I31:J31)</f>
        <v>0</v>
      </c>
    </row>
    <row r="32" spans="1:8" ht="13.5" customHeight="1">
      <c r="A32" s="126">
        <v>7</v>
      </c>
      <c r="B32" s="121" t="s">
        <v>22</v>
      </c>
      <c r="C32" s="26" t="s">
        <v>10</v>
      </c>
      <c r="D32" s="15" t="s">
        <v>20</v>
      </c>
      <c r="E32" s="18">
        <f>SUM(E33:E35)</f>
        <v>2835060</v>
      </c>
      <c r="F32" s="19">
        <f>SUM(F33:F35)</f>
        <v>94060</v>
      </c>
      <c r="G32" s="18">
        <f>SUM(G33:G35)</f>
        <v>2739000</v>
      </c>
      <c r="H32" s="14">
        <f>SUM(I32:J32)</f>
        <v>0</v>
      </c>
    </row>
    <row r="33" spans="1:8" ht="15">
      <c r="A33" s="126"/>
      <c r="B33" s="121"/>
      <c r="C33" s="26" t="s">
        <v>12</v>
      </c>
      <c r="D33" s="15"/>
      <c r="E33" s="16">
        <v>385060</v>
      </c>
      <c r="F33" s="17">
        <v>90560</v>
      </c>
      <c r="G33" s="16">
        <v>292500</v>
      </c>
      <c r="H33" s="16"/>
    </row>
    <row r="34" spans="1:8" ht="15">
      <c r="A34" s="126"/>
      <c r="B34" s="121"/>
      <c r="C34" s="26" t="s">
        <v>13</v>
      </c>
      <c r="D34" s="15"/>
      <c r="E34" s="18">
        <f>SUM(F34:G34)</f>
        <v>2154000</v>
      </c>
      <c r="F34" s="19"/>
      <c r="G34" s="18">
        <v>2154000</v>
      </c>
      <c r="H34" s="18">
        <f>SUM(I34:J34)</f>
        <v>0</v>
      </c>
    </row>
    <row r="35" spans="1:8" ht="15">
      <c r="A35" s="126"/>
      <c r="B35" s="121"/>
      <c r="C35" s="27" t="s">
        <v>14</v>
      </c>
      <c r="D35" s="28"/>
      <c r="E35" s="23">
        <f>SUM(F35:G35)</f>
        <v>296000</v>
      </c>
      <c r="F35" s="29">
        <v>3500</v>
      </c>
      <c r="G35" s="23">
        <v>292500</v>
      </c>
      <c r="H35" s="23">
        <f>SUM(I35:J35)</f>
        <v>0</v>
      </c>
    </row>
    <row r="36" spans="1:8" ht="13.5" customHeight="1">
      <c r="A36" s="127">
        <v>8</v>
      </c>
      <c r="B36" s="121" t="s">
        <v>23</v>
      </c>
      <c r="C36" s="26" t="s">
        <v>10</v>
      </c>
      <c r="D36" s="15" t="s">
        <v>17</v>
      </c>
      <c r="E36" s="18">
        <v>7365107</v>
      </c>
      <c r="F36" s="19">
        <v>1950107</v>
      </c>
      <c r="G36" s="18">
        <f>SUM(G37:G39)</f>
        <v>5100000</v>
      </c>
      <c r="H36" s="18">
        <f>SUM(I36:J36)</f>
        <v>0</v>
      </c>
    </row>
    <row r="37" spans="1:8" ht="15">
      <c r="A37" s="127"/>
      <c r="B37" s="121"/>
      <c r="C37" s="26" t="s">
        <v>12</v>
      </c>
      <c r="D37" s="15"/>
      <c r="E37" s="30">
        <v>4440107</v>
      </c>
      <c r="F37" s="37">
        <v>1950107</v>
      </c>
      <c r="G37" s="30">
        <v>2175000</v>
      </c>
      <c r="H37" s="16"/>
    </row>
    <row r="38" spans="1:8" ht="15">
      <c r="A38" s="127"/>
      <c r="B38" s="121"/>
      <c r="C38" s="26" t="s">
        <v>13</v>
      </c>
      <c r="D38" s="15"/>
      <c r="E38" s="16">
        <f>SUM(F38:G38)</f>
        <v>2550000</v>
      </c>
      <c r="F38" s="17"/>
      <c r="G38" s="16">
        <v>2550000</v>
      </c>
      <c r="H38" s="18">
        <f>SUM(I38:J38)</f>
        <v>0</v>
      </c>
    </row>
    <row r="39" spans="1:8" ht="44.25" customHeight="1">
      <c r="A39" s="127"/>
      <c r="B39" s="121"/>
      <c r="C39" s="33" t="s">
        <v>14</v>
      </c>
      <c r="D39" s="34"/>
      <c r="E39" s="38">
        <f>SUM(F39:G39)</f>
        <v>375000</v>
      </c>
      <c r="F39" s="39"/>
      <c r="G39" s="38">
        <v>375000</v>
      </c>
      <c r="H39" s="30">
        <f>SUM(I39:J39)</f>
        <v>0</v>
      </c>
    </row>
    <row r="40" spans="1:8" ht="13.5" customHeight="1">
      <c r="A40" s="122">
        <v>9</v>
      </c>
      <c r="B40" s="121" t="s">
        <v>24</v>
      </c>
      <c r="C40" s="24" t="s">
        <v>10</v>
      </c>
      <c r="D40" s="13" t="s">
        <v>20</v>
      </c>
      <c r="E40" s="14">
        <f>SUM(E41:E43)</f>
        <v>5757307</v>
      </c>
      <c r="F40" s="25">
        <f>SUM(F41:F43)</f>
        <v>2835000</v>
      </c>
      <c r="G40" s="14">
        <f>SUM(G41:G43)</f>
        <v>2835000</v>
      </c>
      <c r="H40" s="14">
        <f>SUM(I40:J40)</f>
        <v>0</v>
      </c>
    </row>
    <row r="41" spans="1:8" ht="15">
      <c r="A41" s="122"/>
      <c r="B41" s="121"/>
      <c r="C41" s="26" t="s">
        <v>12</v>
      </c>
      <c r="D41" s="15"/>
      <c r="E41" s="16">
        <v>1594654</v>
      </c>
      <c r="F41" s="17">
        <v>775500</v>
      </c>
      <c r="G41" s="16">
        <v>775500</v>
      </c>
      <c r="H41" s="16"/>
    </row>
    <row r="42" spans="1:8" ht="15">
      <c r="A42" s="122"/>
      <c r="B42" s="121"/>
      <c r="C42" s="26" t="s">
        <v>13</v>
      </c>
      <c r="D42" s="15"/>
      <c r="E42" s="18">
        <f>SUM(F42:G42)</f>
        <v>2568000</v>
      </c>
      <c r="F42" s="19">
        <v>1284000</v>
      </c>
      <c r="G42" s="18">
        <v>1284000</v>
      </c>
      <c r="H42" s="18">
        <f>SUM(I42:J42)</f>
        <v>0</v>
      </c>
    </row>
    <row r="43" spans="1:8" ht="42.75" customHeight="1">
      <c r="A43" s="122"/>
      <c r="B43" s="121"/>
      <c r="C43" s="31" t="s">
        <v>14</v>
      </c>
      <c r="D43" s="32"/>
      <c r="E43" s="21">
        <v>1594653</v>
      </c>
      <c r="F43" s="22">
        <v>775500</v>
      </c>
      <c r="G43" s="21">
        <v>775500</v>
      </c>
      <c r="H43" s="23">
        <f>SUM(I43:J43)</f>
        <v>0</v>
      </c>
    </row>
    <row r="44" spans="1:8" ht="13.5" customHeight="1">
      <c r="A44" s="125">
        <v>10</v>
      </c>
      <c r="B44" s="121" t="s">
        <v>25</v>
      </c>
      <c r="C44" s="24" t="s">
        <v>10</v>
      </c>
      <c r="D44" s="13" t="s">
        <v>11</v>
      </c>
      <c r="E44" s="14">
        <f>SUM(E45:E47)</f>
        <v>3143369</v>
      </c>
      <c r="F44" s="25">
        <f>SUM(F45:F47)</f>
        <v>25000</v>
      </c>
      <c r="G44" s="14">
        <f>SUM(G45:G47)</f>
        <v>3120000</v>
      </c>
      <c r="H44" s="18">
        <f>SUM(I44:J44)</f>
        <v>0</v>
      </c>
    </row>
    <row r="45" spans="1:8" ht="15">
      <c r="A45" s="125"/>
      <c r="B45" s="121"/>
      <c r="C45" s="26" t="s">
        <v>12</v>
      </c>
      <c r="D45" s="15"/>
      <c r="E45" s="16">
        <v>851685</v>
      </c>
      <c r="F45" s="17">
        <v>15000</v>
      </c>
      <c r="G45" s="16">
        <v>840000</v>
      </c>
      <c r="H45" s="16"/>
    </row>
    <row r="46" spans="1:8" ht="15">
      <c r="A46" s="125"/>
      <c r="B46" s="121"/>
      <c r="C46" s="26" t="s">
        <v>13</v>
      </c>
      <c r="D46" s="15"/>
      <c r="E46" s="18">
        <v>1440000</v>
      </c>
      <c r="F46" s="19"/>
      <c r="G46" s="18">
        <v>1440000</v>
      </c>
      <c r="H46" s="18">
        <f>SUM(I46:J46)</f>
        <v>0</v>
      </c>
    </row>
    <row r="47" spans="1:8" ht="43.5" customHeight="1">
      <c r="A47" s="125"/>
      <c r="B47" s="121"/>
      <c r="C47" s="31" t="s">
        <v>14</v>
      </c>
      <c r="D47" s="32"/>
      <c r="E47" s="21">
        <v>851684</v>
      </c>
      <c r="F47" s="22">
        <v>10000</v>
      </c>
      <c r="G47" s="21">
        <v>840000</v>
      </c>
      <c r="H47" s="30">
        <f>SUM(I47:J47)</f>
        <v>0</v>
      </c>
    </row>
    <row r="48" spans="1:8" ht="13.5" customHeight="1">
      <c r="A48" s="123">
        <v>11</v>
      </c>
      <c r="B48" s="124" t="s">
        <v>26</v>
      </c>
      <c r="C48" s="24" t="s">
        <v>10</v>
      </c>
      <c r="D48" s="13" t="s">
        <v>20</v>
      </c>
      <c r="E48" s="14">
        <f>SUM(E49:E51)</f>
        <v>8971158</v>
      </c>
      <c r="F48" s="25">
        <f>SUM(F49:F51)</f>
        <v>456500</v>
      </c>
      <c r="G48" s="40">
        <v>4943500</v>
      </c>
      <c r="H48" s="14">
        <f>SUM(I48:J48)</f>
        <v>0</v>
      </c>
    </row>
    <row r="49" spans="1:8" ht="15">
      <c r="A49" s="123"/>
      <c r="B49" s="124"/>
      <c r="C49" s="26" t="s">
        <v>12</v>
      </c>
      <c r="D49" s="15"/>
      <c r="E49" s="16">
        <v>711158</v>
      </c>
      <c r="F49" s="17">
        <v>226500</v>
      </c>
      <c r="G49" s="16">
        <v>313500</v>
      </c>
      <c r="H49" s="16"/>
    </row>
    <row r="50" spans="1:8" ht="15">
      <c r="A50" s="123"/>
      <c r="B50" s="124"/>
      <c r="C50" s="26" t="s">
        <v>13</v>
      </c>
      <c r="D50" s="15"/>
      <c r="E50" s="18">
        <f>SUM(F50:G50)</f>
        <v>4320000</v>
      </c>
      <c r="F50" s="19"/>
      <c r="G50" s="18">
        <v>4320000</v>
      </c>
      <c r="H50" s="18">
        <f>SUM(I50:J50)</f>
        <v>0</v>
      </c>
    </row>
    <row r="51" spans="1:8" ht="39" customHeight="1">
      <c r="A51" s="123"/>
      <c r="B51" s="124"/>
      <c r="C51" s="33" t="s">
        <v>14</v>
      </c>
      <c r="D51" s="34"/>
      <c r="E51" s="35">
        <v>3940000</v>
      </c>
      <c r="F51" s="36">
        <v>230000</v>
      </c>
      <c r="G51" s="35">
        <v>310000</v>
      </c>
      <c r="H51" s="30">
        <f>SUM(I51:J51)</f>
        <v>0</v>
      </c>
    </row>
    <row r="52" spans="1:8" ht="12.75" customHeight="1">
      <c r="A52" s="125">
        <v>12</v>
      </c>
      <c r="B52" s="121" t="s">
        <v>27</v>
      </c>
      <c r="C52" s="24" t="s">
        <v>10</v>
      </c>
      <c r="D52" s="13" t="s">
        <v>28</v>
      </c>
      <c r="E52" s="14">
        <f>SUM(E53:E55)</f>
        <v>75501000</v>
      </c>
      <c r="F52" s="25">
        <f>SUM(F53:F55)</f>
        <v>0</v>
      </c>
      <c r="G52" s="41">
        <f>SUM(G53:G55)</f>
        <v>6667000</v>
      </c>
      <c r="H52" s="42">
        <f>SUM(H53:H55)</f>
        <v>6667000</v>
      </c>
    </row>
    <row r="53" spans="1:8" ht="12.75" customHeight="1">
      <c r="A53" s="125"/>
      <c r="B53" s="121"/>
      <c r="C53" s="26" t="s">
        <v>12</v>
      </c>
      <c r="D53" s="15"/>
      <c r="E53" s="16">
        <v>11325000</v>
      </c>
      <c r="F53" s="17"/>
      <c r="G53" s="43">
        <v>1000000</v>
      </c>
      <c r="H53" s="44">
        <v>1000000</v>
      </c>
    </row>
    <row r="54" spans="1:8" ht="12.75" customHeight="1">
      <c r="A54" s="125"/>
      <c r="B54" s="121"/>
      <c r="C54" s="26" t="s">
        <v>13</v>
      </c>
      <c r="D54" s="15"/>
      <c r="E54" s="18">
        <v>64176000</v>
      </c>
      <c r="F54" s="19"/>
      <c r="G54" s="45">
        <v>5667000</v>
      </c>
      <c r="H54" s="46">
        <v>5667000</v>
      </c>
    </row>
    <row r="55" spans="1:8" ht="12.75" customHeight="1">
      <c r="A55" s="125"/>
      <c r="B55" s="121"/>
      <c r="C55" s="27" t="s">
        <v>14</v>
      </c>
      <c r="D55" s="28"/>
      <c r="E55" s="23">
        <f>SUM(F55:G55)</f>
        <v>0</v>
      </c>
      <c r="F55" s="29"/>
      <c r="G55" s="47"/>
      <c r="H55" s="48">
        <f>SUM(I55:J55)</f>
        <v>0</v>
      </c>
    </row>
    <row r="56" spans="1:8" ht="12.75" customHeight="1">
      <c r="A56" s="127">
        <v>13</v>
      </c>
      <c r="B56" s="128" t="s">
        <v>29</v>
      </c>
      <c r="C56" s="26" t="s">
        <v>10</v>
      </c>
      <c r="D56" s="15" t="s">
        <v>30</v>
      </c>
      <c r="E56" s="18">
        <f>SUM(E57:E59)</f>
        <v>3957340</v>
      </c>
      <c r="F56" s="19">
        <f>SUM(F57:F59)</f>
        <v>0</v>
      </c>
      <c r="G56" s="18">
        <f>SUM(G57:G59)</f>
        <v>1000000</v>
      </c>
      <c r="H56" s="18">
        <f>SUM(H57:H59)</f>
        <v>1000000</v>
      </c>
    </row>
    <row r="57" spans="1:8" ht="12.75" customHeight="1">
      <c r="A57" s="127"/>
      <c r="B57" s="128"/>
      <c r="C57" s="26" t="s">
        <v>12</v>
      </c>
      <c r="D57" s="15"/>
      <c r="E57" s="16">
        <v>1957340</v>
      </c>
      <c r="F57" s="17"/>
      <c r="G57" s="16">
        <v>500000</v>
      </c>
      <c r="H57" s="16">
        <v>500000</v>
      </c>
    </row>
    <row r="58" spans="1:8" ht="12.75" customHeight="1">
      <c r="A58" s="127"/>
      <c r="B58" s="128"/>
      <c r="C58" s="26" t="s">
        <v>13</v>
      </c>
      <c r="D58" s="15"/>
      <c r="E58" s="18">
        <v>2000000</v>
      </c>
      <c r="F58" s="19"/>
      <c r="G58" s="18">
        <v>500000</v>
      </c>
      <c r="H58" s="18">
        <v>500000</v>
      </c>
    </row>
    <row r="59" spans="1:8" ht="12.75" customHeight="1">
      <c r="A59" s="127"/>
      <c r="B59" s="128"/>
      <c r="C59" s="26" t="s">
        <v>14</v>
      </c>
      <c r="D59" s="15"/>
      <c r="E59" s="30">
        <f>SUM(F59:G59)</f>
        <v>0</v>
      </c>
      <c r="F59" s="37"/>
      <c r="G59" s="30"/>
      <c r="H59" s="30">
        <f>SUM(I59:J59)</f>
        <v>0</v>
      </c>
    </row>
    <row r="60" spans="1:8" ht="12.75" customHeight="1">
      <c r="A60" s="125">
        <v>14</v>
      </c>
      <c r="B60" s="121" t="s">
        <v>31</v>
      </c>
      <c r="C60" s="24" t="s">
        <v>10</v>
      </c>
      <c r="D60" s="13"/>
      <c r="E60" s="14">
        <f>SUM(E61:E63)</f>
        <v>415860</v>
      </c>
      <c r="F60" s="25">
        <f>SUM(F61:F63)</f>
        <v>200000</v>
      </c>
      <c r="G60" s="14">
        <f>SUM(G61:G63)</f>
        <v>0</v>
      </c>
      <c r="H60" s="14">
        <f>SUM(I60:J60)</f>
        <v>0</v>
      </c>
    </row>
    <row r="61" spans="1:8" ht="12.75" customHeight="1">
      <c r="A61" s="125"/>
      <c r="B61" s="121"/>
      <c r="C61" s="26" t="s">
        <v>12</v>
      </c>
      <c r="D61" s="15" t="s">
        <v>17</v>
      </c>
      <c r="E61" s="16">
        <v>207930</v>
      </c>
      <c r="F61" s="17">
        <v>100000</v>
      </c>
      <c r="G61" s="16"/>
      <c r="H61" s="16"/>
    </row>
    <row r="62" spans="1:8" ht="12.75" customHeight="1">
      <c r="A62" s="125"/>
      <c r="B62" s="121"/>
      <c r="C62" s="26" t="s">
        <v>13</v>
      </c>
      <c r="D62" s="15"/>
      <c r="E62" s="18">
        <f>SUM(F62:G62)</f>
        <v>0</v>
      </c>
      <c r="F62" s="19"/>
      <c r="G62" s="18"/>
      <c r="H62" s="18">
        <f>SUM(I62:J62)</f>
        <v>0</v>
      </c>
    </row>
    <row r="63" spans="1:8" ht="12.75" customHeight="1">
      <c r="A63" s="125"/>
      <c r="B63" s="121"/>
      <c r="C63" s="27" t="s">
        <v>14</v>
      </c>
      <c r="D63" s="28"/>
      <c r="E63" s="23">
        <v>207930</v>
      </c>
      <c r="F63" s="29">
        <v>100000</v>
      </c>
      <c r="G63" s="23"/>
      <c r="H63" s="23">
        <f>SUM(I63:J63)</f>
        <v>0</v>
      </c>
    </row>
    <row r="64" spans="1:8" ht="12.75" customHeight="1">
      <c r="A64" s="127">
        <v>15</v>
      </c>
      <c r="B64" s="128" t="s">
        <v>32</v>
      </c>
      <c r="C64" s="26" t="s">
        <v>10</v>
      </c>
      <c r="D64" s="15"/>
      <c r="E64" s="18">
        <f>SUM(E65:E67)</f>
        <v>4246514</v>
      </c>
      <c r="F64" s="19">
        <f>SUM(F65:F67)</f>
        <v>1527550</v>
      </c>
      <c r="G64" s="18">
        <f>SUM(G65:G67)</f>
        <v>2664058</v>
      </c>
      <c r="H64" s="18">
        <f>SUM(I64:J64)</f>
        <v>0</v>
      </c>
    </row>
    <row r="65" spans="1:8" ht="12.75" customHeight="1">
      <c r="A65" s="127"/>
      <c r="B65" s="128"/>
      <c r="C65" s="26" t="s">
        <v>12</v>
      </c>
      <c r="D65" s="15" t="s">
        <v>20</v>
      </c>
      <c r="E65" s="16">
        <v>2123257</v>
      </c>
      <c r="F65" s="17">
        <v>763775</v>
      </c>
      <c r="G65" s="16">
        <v>1332029</v>
      </c>
      <c r="H65" s="16"/>
    </row>
    <row r="66" spans="1:8" ht="12.75" customHeight="1">
      <c r="A66" s="127"/>
      <c r="B66" s="128"/>
      <c r="C66" s="26" t="s">
        <v>13</v>
      </c>
      <c r="D66" s="15"/>
      <c r="E66" s="18">
        <f>SUM(F66:G66)</f>
        <v>0</v>
      </c>
      <c r="F66" s="19"/>
      <c r="G66" s="18"/>
      <c r="H66" s="18">
        <f>SUM(I66:J66)</f>
        <v>0</v>
      </c>
    </row>
    <row r="67" spans="1:8" ht="12.75" customHeight="1">
      <c r="A67" s="127"/>
      <c r="B67" s="128"/>
      <c r="C67" s="26" t="s">
        <v>14</v>
      </c>
      <c r="D67" s="15"/>
      <c r="E67" s="30">
        <v>2123257</v>
      </c>
      <c r="F67" s="37">
        <v>763775</v>
      </c>
      <c r="G67" s="30">
        <v>1332029</v>
      </c>
      <c r="H67" s="30">
        <f>SUM(I67:J67)</f>
        <v>0</v>
      </c>
    </row>
    <row r="68" spans="1:8" ht="12.75" customHeight="1">
      <c r="A68" s="125">
        <v>16</v>
      </c>
      <c r="B68" s="121" t="s">
        <v>33</v>
      </c>
      <c r="C68" s="24" t="s">
        <v>10</v>
      </c>
      <c r="D68" s="13"/>
      <c r="E68" s="14">
        <f>SUM(E69:E71)</f>
        <v>3690000</v>
      </c>
      <c r="F68" s="25">
        <f>SUM(F69:F71)</f>
        <v>3510000</v>
      </c>
      <c r="G68" s="14">
        <f>SUM(G69:G71)</f>
        <v>0</v>
      </c>
      <c r="H68" s="14">
        <f>SUM(I68:J68)</f>
        <v>0</v>
      </c>
    </row>
    <row r="69" spans="1:8" ht="12.75" customHeight="1">
      <c r="A69" s="125"/>
      <c r="B69" s="121"/>
      <c r="C69" s="26" t="s">
        <v>12</v>
      </c>
      <c r="D69" s="15" t="s">
        <v>17</v>
      </c>
      <c r="E69" s="16">
        <v>967500</v>
      </c>
      <c r="F69" s="17">
        <v>877500</v>
      </c>
      <c r="G69" s="16"/>
      <c r="H69" s="16"/>
    </row>
    <row r="70" spans="1:8" ht="12.75" customHeight="1">
      <c r="A70" s="125"/>
      <c r="B70" s="121"/>
      <c r="C70" s="26" t="s">
        <v>13</v>
      </c>
      <c r="D70" s="15"/>
      <c r="E70" s="18">
        <f>SUM(F70:G70)</f>
        <v>0</v>
      </c>
      <c r="F70" s="19"/>
      <c r="G70" s="18"/>
      <c r="H70" s="18">
        <f>SUM(I70:J70)</f>
        <v>0</v>
      </c>
    </row>
    <row r="71" spans="1:8" ht="12.75" customHeight="1">
      <c r="A71" s="125"/>
      <c r="B71" s="121"/>
      <c r="C71" s="27" t="s">
        <v>14</v>
      </c>
      <c r="D71" s="28"/>
      <c r="E71" s="23">
        <v>2722500</v>
      </c>
      <c r="F71" s="29">
        <v>2632500</v>
      </c>
      <c r="G71" s="23"/>
      <c r="H71" s="23">
        <f>SUM(I71:J71)</f>
        <v>0</v>
      </c>
    </row>
    <row r="72" spans="1:8" ht="12.75" customHeight="1">
      <c r="A72" s="127">
        <v>17</v>
      </c>
      <c r="B72" s="128" t="s">
        <v>34</v>
      </c>
      <c r="C72" s="26" t="s">
        <v>10</v>
      </c>
      <c r="D72" s="15"/>
      <c r="E72" s="18">
        <f>SUM(E73:E75)</f>
        <v>6418013</v>
      </c>
      <c r="F72" s="19">
        <f>SUM(F73:F75)</f>
        <v>562389</v>
      </c>
      <c r="G72" s="18">
        <f>SUM(G73:G75)</f>
        <v>0</v>
      </c>
      <c r="H72" s="18">
        <f>SUM(H73:H75)</f>
        <v>5245000</v>
      </c>
    </row>
    <row r="73" spans="1:8" ht="12.75" customHeight="1">
      <c r="A73" s="127"/>
      <c r="B73" s="128"/>
      <c r="C73" s="26" t="s">
        <v>12</v>
      </c>
      <c r="D73" s="15" t="s">
        <v>20</v>
      </c>
      <c r="E73" s="16">
        <v>1311250</v>
      </c>
      <c r="F73" s="17"/>
      <c r="G73" s="16"/>
      <c r="H73" s="16">
        <v>1311250</v>
      </c>
    </row>
    <row r="74" spans="1:8" ht="12.75" customHeight="1">
      <c r="A74" s="127"/>
      <c r="B74" s="128"/>
      <c r="C74" s="26" t="s">
        <v>13</v>
      </c>
      <c r="D74" s="15"/>
      <c r="E74" s="18">
        <v>2622500</v>
      </c>
      <c r="F74" s="19"/>
      <c r="G74" s="18"/>
      <c r="H74" s="18">
        <v>2622500</v>
      </c>
    </row>
    <row r="75" spans="1:8" ht="18.75" customHeight="1">
      <c r="A75" s="127"/>
      <c r="B75" s="128"/>
      <c r="C75" s="26" t="s">
        <v>14</v>
      </c>
      <c r="D75" s="15"/>
      <c r="E75" s="30">
        <v>2484263</v>
      </c>
      <c r="F75" s="37">
        <v>562389</v>
      </c>
      <c r="G75" s="30"/>
      <c r="H75" s="30">
        <v>1311250</v>
      </c>
    </row>
    <row r="76" spans="1:8" ht="12.75" customHeight="1">
      <c r="A76" s="125">
        <v>18</v>
      </c>
      <c r="B76" s="121" t="s">
        <v>35</v>
      </c>
      <c r="C76" s="24" t="s">
        <v>10</v>
      </c>
      <c r="D76" s="13"/>
      <c r="E76" s="14">
        <f>SUM(E77:E79)</f>
        <v>7000</v>
      </c>
      <c r="F76" s="25">
        <f>SUM(F77:F79)</f>
        <v>0</v>
      </c>
      <c r="G76" s="14">
        <f>SUM(G77:G79)</f>
        <v>0</v>
      </c>
      <c r="H76" s="14">
        <f>SUM(I76:J76)</f>
        <v>0</v>
      </c>
    </row>
    <row r="77" spans="1:8" ht="12.75" customHeight="1">
      <c r="A77" s="125"/>
      <c r="B77" s="121"/>
      <c r="C77" s="26" t="s">
        <v>12</v>
      </c>
      <c r="D77" s="15" t="s">
        <v>17</v>
      </c>
      <c r="E77" s="16">
        <v>3500</v>
      </c>
      <c r="F77" s="17"/>
      <c r="G77" s="16"/>
      <c r="H77" s="16"/>
    </row>
    <row r="78" spans="1:8" ht="12.75" customHeight="1">
      <c r="A78" s="125"/>
      <c r="B78" s="121"/>
      <c r="C78" s="26" t="s">
        <v>13</v>
      </c>
      <c r="D78" s="15"/>
      <c r="E78" s="18">
        <f>SUM(F78:G78)</f>
        <v>0</v>
      </c>
      <c r="F78" s="19"/>
      <c r="G78" s="18"/>
      <c r="H78" s="18">
        <f>SUM(I78:J78)</f>
        <v>0</v>
      </c>
    </row>
    <row r="79" spans="1:8" ht="12.75" customHeight="1">
      <c r="A79" s="125"/>
      <c r="B79" s="121"/>
      <c r="C79" s="27" t="s">
        <v>14</v>
      </c>
      <c r="D79" s="28"/>
      <c r="E79" s="23">
        <v>3500</v>
      </c>
      <c r="F79" s="29"/>
      <c r="G79" s="23"/>
      <c r="H79" s="23">
        <f>SUM(I79:J79)</f>
        <v>0</v>
      </c>
    </row>
    <row r="80" spans="1:8" ht="12.75" customHeight="1">
      <c r="A80" s="127">
        <v>19</v>
      </c>
      <c r="B80" s="128" t="s">
        <v>36</v>
      </c>
      <c r="C80" s="26" t="s">
        <v>10</v>
      </c>
      <c r="D80" s="15"/>
      <c r="E80" s="18">
        <f>SUM(E81:E83)</f>
        <v>5206100</v>
      </c>
      <c r="F80" s="45">
        <f>SUM(F81:F83)</f>
        <v>2040000</v>
      </c>
      <c r="G80" s="49">
        <f>SUM(G81:G83)</f>
        <v>3160000</v>
      </c>
      <c r="H80" s="18">
        <f>SUM(I80:J80)</f>
        <v>0</v>
      </c>
    </row>
    <row r="81" spans="1:8" ht="12.75" customHeight="1">
      <c r="A81" s="127"/>
      <c r="B81" s="128"/>
      <c r="C81" s="26" t="s">
        <v>12</v>
      </c>
      <c r="D81" s="15" t="s">
        <v>20</v>
      </c>
      <c r="E81" s="16">
        <v>841850</v>
      </c>
      <c r="F81" s="43">
        <v>153000</v>
      </c>
      <c r="G81" s="50">
        <v>685800</v>
      </c>
      <c r="H81" s="16"/>
    </row>
    <row r="82" spans="1:8" ht="12.75" customHeight="1">
      <c r="A82" s="127"/>
      <c r="B82" s="128"/>
      <c r="C82" s="26" t="s">
        <v>13</v>
      </c>
      <c r="D82" s="15"/>
      <c r="E82" s="18">
        <f>SUM(F82:G82)</f>
        <v>3522400</v>
      </c>
      <c r="F82" s="45">
        <v>1734000</v>
      </c>
      <c r="G82" s="49">
        <v>1788400</v>
      </c>
      <c r="H82" s="18">
        <f>SUM(I82:J82)</f>
        <v>0</v>
      </c>
    </row>
    <row r="83" spans="1:8" ht="12.75" customHeight="1">
      <c r="A83" s="127"/>
      <c r="B83" s="128"/>
      <c r="C83" s="26" t="s">
        <v>14</v>
      </c>
      <c r="D83" s="15"/>
      <c r="E83" s="30">
        <v>841850</v>
      </c>
      <c r="F83" s="51">
        <v>153000</v>
      </c>
      <c r="G83" s="52">
        <v>685800</v>
      </c>
      <c r="H83" s="23">
        <f>SUM(I83:J83)</f>
        <v>0</v>
      </c>
    </row>
    <row r="84" spans="1:8" ht="12.75" customHeight="1">
      <c r="A84" s="125">
        <v>20</v>
      </c>
      <c r="B84" s="121" t="s">
        <v>37</v>
      </c>
      <c r="C84" s="24" t="s">
        <v>10</v>
      </c>
      <c r="D84" s="13"/>
      <c r="E84" s="14">
        <f>SUM(E85:E87)</f>
        <v>711599</v>
      </c>
      <c r="F84" s="25">
        <f>SUM(F85:F87)</f>
        <v>111628</v>
      </c>
      <c r="G84" s="14">
        <f>SUM(G85:G87)</f>
        <v>0</v>
      </c>
      <c r="H84" s="18">
        <f>SUM(I84:J84)</f>
        <v>0</v>
      </c>
    </row>
    <row r="85" spans="1:8" ht="12.75" customHeight="1">
      <c r="A85" s="125"/>
      <c r="B85" s="121"/>
      <c r="C85" s="26" t="s">
        <v>12</v>
      </c>
      <c r="D85" s="15" t="s">
        <v>17</v>
      </c>
      <c r="E85" s="16">
        <v>536599</v>
      </c>
      <c r="F85" s="17">
        <v>88528</v>
      </c>
      <c r="G85" s="16"/>
      <c r="H85" s="16"/>
    </row>
    <row r="86" spans="1:8" ht="12.75" customHeight="1">
      <c r="A86" s="125"/>
      <c r="B86" s="121"/>
      <c r="C86" s="53" t="s">
        <v>13</v>
      </c>
      <c r="D86" s="54"/>
      <c r="E86" s="18">
        <f>SUM(F86:G86)</f>
        <v>0</v>
      </c>
      <c r="F86" s="19"/>
      <c r="G86" s="18"/>
      <c r="H86" s="18">
        <f>SUM(I86:J86)</f>
        <v>0</v>
      </c>
    </row>
    <row r="87" spans="1:8" ht="12.75" customHeight="1">
      <c r="A87" s="125"/>
      <c r="B87" s="121"/>
      <c r="C87" s="27" t="s">
        <v>38</v>
      </c>
      <c r="D87" s="28"/>
      <c r="E87" s="23">
        <v>175000</v>
      </c>
      <c r="F87" s="29">
        <v>23100</v>
      </c>
      <c r="G87" s="23"/>
      <c r="H87" s="30">
        <f>SUM(I87:J87)</f>
        <v>0</v>
      </c>
    </row>
    <row r="88" spans="1:8" ht="12.75" customHeight="1">
      <c r="A88" s="127">
        <v>21</v>
      </c>
      <c r="B88" s="128" t="s">
        <v>39</v>
      </c>
      <c r="C88" s="26" t="s">
        <v>10</v>
      </c>
      <c r="D88" s="15"/>
      <c r="E88" s="18">
        <v>334700</v>
      </c>
      <c r="F88" s="19">
        <f>SUM(F89:F91)</f>
        <v>100000</v>
      </c>
      <c r="G88" s="18">
        <f>SUM(G89:G91)</f>
        <v>100000</v>
      </c>
      <c r="H88" s="14">
        <f>SUM(I88:J88)</f>
        <v>0</v>
      </c>
    </row>
    <row r="89" spans="1:8" ht="12.75" customHeight="1">
      <c r="A89" s="127"/>
      <c r="B89" s="128"/>
      <c r="C89" s="26" t="s">
        <v>12</v>
      </c>
      <c r="D89" s="15" t="s">
        <v>20</v>
      </c>
      <c r="E89" s="16">
        <v>334700</v>
      </c>
      <c r="F89" s="17">
        <v>100000</v>
      </c>
      <c r="G89" s="16">
        <v>100000</v>
      </c>
      <c r="H89" s="16"/>
    </row>
    <row r="90" spans="1:8" ht="12.75" customHeight="1">
      <c r="A90" s="127"/>
      <c r="B90" s="128"/>
      <c r="C90" s="53" t="s">
        <v>13</v>
      </c>
      <c r="D90" s="54"/>
      <c r="E90" s="18">
        <f>SUM(F90:G90)</f>
        <v>0</v>
      </c>
      <c r="F90" s="19"/>
      <c r="G90" s="18"/>
      <c r="H90" s="18">
        <f>SUM(I90:J90)</f>
        <v>0</v>
      </c>
    </row>
    <row r="91" spans="1:8" ht="12.75" customHeight="1">
      <c r="A91" s="127"/>
      <c r="B91" s="128"/>
      <c r="C91" s="26" t="s">
        <v>14</v>
      </c>
      <c r="D91" s="15"/>
      <c r="E91" s="30">
        <f>SUM(F91:G91)</f>
        <v>0</v>
      </c>
      <c r="F91" s="37"/>
      <c r="G91" s="30"/>
      <c r="H91" s="30">
        <f>SUM(I91:J91)</f>
        <v>0</v>
      </c>
    </row>
    <row r="92" spans="1:8" ht="12.75" customHeight="1">
      <c r="A92" s="125">
        <v>22</v>
      </c>
      <c r="B92" s="121" t="s">
        <v>40</v>
      </c>
      <c r="C92" s="24" t="s">
        <v>10</v>
      </c>
      <c r="D92" s="13"/>
      <c r="E92" s="14">
        <v>320000</v>
      </c>
      <c r="F92" s="25">
        <f>SUM(F93:F95)</f>
        <v>313000</v>
      </c>
      <c r="G92" s="14">
        <f>SUM(G93:G95)</f>
        <v>150000</v>
      </c>
      <c r="H92" s="14">
        <f>SUM(I92:J92)</f>
        <v>0</v>
      </c>
    </row>
    <row r="93" spans="1:8" ht="12.75" customHeight="1">
      <c r="A93" s="125"/>
      <c r="B93" s="121"/>
      <c r="C93" s="26" t="s">
        <v>12</v>
      </c>
      <c r="D93" s="15" t="s">
        <v>20</v>
      </c>
      <c r="E93" s="16">
        <v>320000</v>
      </c>
      <c r="F93" s="17">
        <v>313000</v>
      </c>
      <c r="G93" s="16">
        <v>150000</v>
      </c>
      <c r="H93" s="16"/>
    </row>
    <row r="94" spans="1:8" ht="12.75" customHeight="1">
      <c r="A94" s="125"/>
      <c r="B94" s="121"/>
      <c r="C94" s="53" t="s">
        <v>13</v>
      </c>
      <c r="D94" s="54"/>
      <c r="E94" s="18">
        <f>SUM(F94:G94)</f>
        <v>0</v>
      </c>
      <c r="F94" s="19"/>
      <c r="G94" s="18"/>
      <c r="H94" s="18">
        <f>SUM(I94:J94)</f>
        <v>0</v>
      </c>
    </row>
    <row r="95" spans="1:8" ht="12.75" customHeight="1">
      <c r="A95" s="125"/>
      <c r="B95" s="121"/>
      <c r="C95" s="27" t="s">
        <v>14</v>
      </c>
      <c r="D95" s="28"/>
      <c r="E95" s="23">
        <f>SUM(F95:G95)</f>
        <v>0</v>
      </c>
      <c r="F95" s="29"/>
      <c r="G95" s="23"/>
      <c r="H95" s="23">
        <f>SUM(I95:J95)</f>
        <v>0</v>
      </c>
    </row>
    <row r="96" spans="1:8" ht="12.75" customHeight="1">
      <c r="A96" s="127">
        <v>23</v>
      </c>
      <c r="B96" s="128" t="s">
        <v>41</v>
      </c>
      <c r="C96" s="26" t="s">
        <v>10</v>
      </c>
      <c r="D96" s="15"/>
      <c r="E96" s="18">
        <f>SUM(E97:E99)</f>
        <v>2675891</v>
      </c>
      <c r="F96" s="19">
        <f>SUM(F97:F99)</f>
        <v>2153483</v>
      </c>
      <c r="G96" s="18">
        <f>SUM(G97:G99)</f>
        <v>0</v>
      </c>
      <c r="H96" s="18">
        <f>SUM(I96:J96)</f>
        <v>0</v>
      </c>
    </row>
    <row r="97" spans="1:8" ht="12.75" customHeight="1">
      <c r="A97" s="127"/>
      <c r="B97" s="128"/>
      <c r="C97" s="26" t="s">
        <v>12</v>
      </c>
      <c r="D97" s="15" t="s">
        <v>17</v>
      </c>
      <c r="E97" s="16">
        <v>1573160</v>
      </c>
      <c r="F97" s="17">
        <v>1076742</v>
      </c>
      <c r="G97" s="16"/>
      <c r="H97" s="16"/>
    </row>
    <row r="98" spans="1:8" ht="12.75" customHeight="1">
      <c r="A98" s="127"/>
      <c r="B98" s="128"/>
      <c r="C98" s="53" t="s">
        <v>13</v>
      </c>
      <c r="D98" s="54"/>
      <c r="E98" s="18">
        <f>SUM(F98:G98)</f>
        <v>0</v>
      </c>
      <c r="F98" s="19"/>
      <c r="G98" s="18"/>
      <c r="H98" s="18">
        <f>SUM(I98:J98)</f>
        <v>0</v>
      </c>
    </row>
    <row r="99" spans="1:8" ht="12.75" customHeight="1">
      <c r="A99" s="127"/>
      <c r="B99" s="128"/>
      <c r="C99" s="26" t="s">
        <v>14</v>
      </c>
      <c r="D99" s="15"/>
      <c r="E99" s="30">
        <v>1102731</v>
      </c>
      <c r="F99" s="37">
        <v>1076741</v>
      </c>
      <c r="G99" s="30"/>
      <c r="H99" s="30">
        <f>SUM(I99:J99)</f>
        <v>0</v>
      </c>
    </row>
    <row r="100" spans="1:8" ht="12.75" customHeight="1">
      <c r="A100" s="125">
        <v>24</v>
      </c>
      <c r="B100" s="121" t="s">
        <v>42</v>
      </c>
      <c r="C100" s="24" t="s">
        <v>10</v>
      </c>
      <c r="D100" s="13"/>
      <c r="E100" s="14">
        <f>SUM(E101:E103)</f>
        <v>1454340</v>
      </c>
      <c r="F100" s="25">
        <f>SUM(F101:F103)</f>
        <v>1397000</v>
      </c>
      <c r="G100" s="14">
        <f>SUM(G101:G103)</f>
        <v>0</v>
      </c>
      <c r="H100" s="14">
        <f>SUM(I100:J100)</f>
        <v>0</v>
      </c>
    </row>
    <row r="101" spans="1:8" ht="12.75" customHeight="1">
      <c r="A101" s="125"/>
      <c r="B101" s="121"/>
      <c r="C101" s="26" t="s">
        <v>12</v>
      </c>
      <c r="D101" s="15" t="s">
        <v>17</v>
      </c>
      <c r="E101" s="16">
        <v>760340</v>
      </c>
      <c r="F101" s="17">
        <v>703000</v>
      </c>
      <c r="G101" s="16"/>
      <c r="H101" s="16"/>
    </row>
    <row r="102" spans="1:8" ht="12.75" customHeight="1">
      <c r="A102" s="125"/>
      <c r="B102" s="121"/>
      <c r="C102" s="53" t="s">
        <v>13</v>
      </c>
      <c r="D102" s="54"/>
      <c r="E102" s="18">
        <f>SUM(F102:G102)</f>
        <v>0</v>
      </c>
      <c r="F102" s="19"/>
      <c r="G102" s="18"/>
      <c r="H102" s="18">
        <f>SUM(I102:J102)</f>
        <v>0</v>
      </c>
    </row>
    <row r="103" spans="1:8" ht="12.75" customHeight="1">
      <c r="A103" s="125"/>
      <c r="B103" s="121"/>
      <c r="C103" s="27" t="s">
        <v>14</v>
      </c>
      <c r="D103" s="28"/>
      <c r="E103" s="23">
        <f>SUM(F103:G103)</f>
        <v>694000</v>
      </c>
      <c r="F103" s="29">
        <v>694000</v>
      </c>
      <c r="G103" s="23"/>
      <c r="H103" s="23">
        <f>SUM(I103:J103)</f>
        <v>0</v>
      </c>
    </row>
    <row r="104" spans="1:8" ht="12.75" customHeight="1">
      <c r="A104" s="125">
        <v>25</v>
      </c>
      <c r="B104" s="121" t="s">
        <v>43</v>
      </c>
      <c r="C104" s="24" t="s">
        <v>10</v>
      </c>
      <c r="D104" s="13"/>
      <c r="E104" s="14">
        <f>SUM(E105:E107)</f>
        <v>1400000</v>
      </c>
      <c r="F104" s="25">
        <f>SUM(F105:F107)</f>
        <v>1120000</v>
      </c>
      <c r="G104" s="14">
        <f>SUM(G105:G107)</f>
        <v>0</v>
      </c>
      <c r="H104" s="14">
        <f>SUM(I104:J104)</f>
        <v>0</v>
      </c>
    </row>
    <row r="105" spans="1:8" ht="12.75" customHeight="1">
      <c r="A105" s="125"/>
      <c r="B105" s="121"/>
      <c r="C105" s="26" t="s">
        <v>12</v>
      </c>
      <c r="D105" s="15" t="s">
        <v>17</v>
      </c>
      <c r="E105" s="16">
        <v>700000</v>
      </c>
      <c r="F105" s="17">
        <v>560000</v>
      </c>
      <c r="G105" s="16"/>
      <c r="H105" s="16"/>
    </row>
    <row r="106" spans="1:8" ht="12.75" customHeight="1">
      <c r="A106" s="125"/>
      <c r="B106" s="121"/>
      <c r="C106" s="53" t="s">
        <v>13</v>
      </c>
      <c r="D106" s="54"/>
      <c r="E106" s="18">
        <f>SUM(F106:G106)</f>
        <v>0</v>
      </c>
      <c r="F106" s="19"/>
      <c r="G106" s="18"/>
      <c r="H106" s="18">
        <f>SUM(I106:J106)</f>
        <v>0</v>
      </c>
    </row>
    <row r="107" spans="1:8" ht="12.75" customHeight="1">
      <c r="A107" s="125"/>
      <c r="B107" s="121"/>
      <c r="C107" s="27" t="s">
        <v>14</v>
      </c>
      <c r="D107" s="28"/>
      <c r="E107" s="23">
        <v>700000</v>
      </c>
      <c r="F107" s="29">
        <v>560000</v>
      </c>
      <c r="G107" s="23"/>
      <c r="H107" s="23">
        <f>SUM(I107:J107)</f>
        <v>0</v>
      </c>
    </row>
    <row r="108" spans="1:8" ht="12.75" customHeight="1">
      <c r="A108" s="125">
        <v>26</v>
      </c>
      <c r="B108" s="121" t="s">
        <v>44</v>
      </c>
      <c r="C108" s="24" t="s">
        <v>10</v>
      </c>
      <c r="D108" s="13"/>
      <c r="E108" s="14">
        <f>SUM(E109:E111)</f>
        <v>1315525</v>
      </c>
      <c r="F108" s="25">
        <f>SUM(F109:F111)</f>
        <v>17525</v>
      </c>
      <c r="G108" s="14">
        <f>SUM(G109:G111)</f>
        <v>0</v>
      </c>
      <c r="H108" s="14">
        <f>SUM(I108:J108)</f>
        <v>0</v>
      </c>
    </row>
    <row r="109" spans="1:8" ht="12.75" customHeight="1">
      <c r="A109" s="125"/>
      <c r="B109" s="121"/>
      <c r="C109" s="26" t="s">
        <v>12</v>
      </c>
      <c r="D109" s="15" t="s">
        <v>17</v>
      </c>
      <c r="E109" s="16">
        <v>688525</v>
      </c>
      <c r="F109" s="17">
        <v>17525</v>
      </c>
      <c r="G109" s="16"/>
      <c r="H109" s="16"/>
    </row>
    <row r="110" spans="1:8" ht="12.75" customHeight="1">
      <c r="A110" s="125"/>
      <c r="B110" s="121"/>
      <c r="C110" s="53" t="s">
        <v>13</v>
      </c>
      <c r="D110" s="54"/>
      <c r="E110" s="18">
        <f>SUM(F110:G110)</f>
        <v>0</v>
      </c>
      <c r="F110" s="19"/>
      <c r="G110" s="18"/>
      <c r="H110" s="18">
        <f>SUM(I110:J110)</f>
        <v>0</v>
      </c>
    </row>
    <row r="111" spans="1:8" ht="12.75" customHeight="1">
      <c r="A111" s="125"/>
      <c r="B111" s="121"/>
      <c r="C111" s="27" t="s">
        <v>14</v>
      </c>
      <c r="D111" s="28"/>
      <c r="E111" s="23">
        <v>627000</v>
      </c>
      <c r="F111" s="29"/>
      <c r="G111" s="23"/>
      <c r="H111" s="23">
        <f>SUM(I111:J111)</f>
        <v>0</v>
      </c>
    </row>
    <row r="112" spans="1:8" ht="12.75" customHeight="1">
      <c r="A112" s="125">
        <v>27</v>
      </c>
      <c r="B112" s="121" t="s">
        <v>45</v>
      </c>
      <c r="C112" s="24" t="s">
        <v>10</v>
      </c>
      <c r="D112" s="13"/>
      <c r="E112" s="14">
        <f>SUM(E113:E115)</f>
        <v>120000</v>
      </c>
      <c r="F112" s="25">
        <f>SUM(F113:F115)</f>
        <v>120000</v>
      </c>
      <c r="G112" s="14">
        <f>SUM(G113:G115)</f>
        <v>0</v>
      </c>
      <c r="H112" s="14">
        <f>SUM(I112:J112)</f>
        <v>0</v>
      </c>
    </row>
    <row r="113" spans="1:8" ht="12.75" customHeight="1">
      <c r="A113" s="125"/>
      <c r="B113" s="121"/>
      <c r="C113" s="26" t="s">
        <v>12</v>
      </c>
      <c r="D113" s="15" t="s">
        <v>11</v>
      </c>
      <c r="E113" s="16">
        <v>60000</v>
      </c>
      <c r="F113" s="17">
        <v>60000</v>
      </c>
      <c r="G113" s="16"/>
      <c r="H113" s="16"/>
    </row>
    <row r="114" spans="1:8" ht="12.75" customHeight="1">
      <c r="A114" s="125"/>
      <c r="B114" s="121"/>
      <c r="C114" s="53" t="s">
        <v>13</v>
      </c>
      <c r="D114" s="54"/>
      <c r="E114" s="18"/>
      <c r="F114" s="19"/>
      <c r="G114" s="18"/>
      <c r="H114" s="18">
        <f>SUM(I114:J114)</f>
        <v>0</v>
      </c>
    </row>
    <row r="115" spans="1:8" ht="12.75" customHeight="1">
      <c r="A115" s="125"/>
      <c r="B115" s="121"/>
      <c r="C115" s="27" t="s">
        <v>14</v>
      </c>
      <c r="D115" s="28"/>
      <c r="E115" s="23">
        <v>60000</v>
      </c>
      <c r="F115" s="29">
        <v>60000</v>
      </c>
      <c r="G115" s="23"/>
      <c r="H115" s="23">
        <f>SUM(I115:J115)</f>
        <v>0</v>
      </c>
    </row>
    <row r="116" spans="1:8" ht="12.75" customHeight="1">
      <c r="A116" s="125">
        <v>28</v>
      </c>
      <c r="B116" s="121" t="s">
        <v>46</v>
      </c>
      <c r="C116" s="24" t="s">
        <v>10</v>
      </c>
      <c r="D116" s="13"/>
      <c r="E116" s="14">
        <f>SUM(E117:E119)</f>
        <v>197700</v>
      </c>
      <c r="F116" s="25">
        <f>SUM(F117:F119)</f>
        <v>197700</v>
      </c>
      <c r="G116" s="14">
        <f>SUM(G117:G119)</f>
        <v>0</v>
      </c>
      <c r="H116" s="14">
        <f>SUM(I116:J116)</f>
        <v>0</v>
      </c>
    </row>
    <row r="117" spans="1:8" ht="12.75" customHeight="1">
      <c r="A117" s="125"/>
      <c r="B117" s="121"/>
      <c r="C117" s="26" t="s">
        <v>12</v>
      </c>
      <c r="D117" s="15">
        <v>2009</v>
      </c>
      <c r="E117" s="16">
        <v>98850</v>
      </c>
      <c r="F117" s="17">
        <v>98850</v>
      </c>
      <c r="G117" s="16"/>
      <c r="H117" s="16"/>
    </row>
    <row r="118" spans="1:8" ht="12.75" customHeight="1">
      <c r="A118" s="125"/>
      <c r="B118" s="121"/>
      <c r="C118" s="53" t="s">
        <v>13</v>
      </c>
      <c r="D118" s="54"/>
      <c r="E118" s="18"/>
      <c r="F118" s="19"/>
      <c r="G118" s="18"/>
      <c r="H118" s="18">
        <f>SUM(I118:J118)</f>
        <v>0</v>
      </c>
    </row>
    <row r="119" spans="1:8" ht="12.75" customHeight="1">
      <c r="A119" s="125"/>
      <c r="B119" s="121"/>
      <c r="C119" s="27" t="s">
        <v>14</v>
      </c>
      <c r="D119" s="28"/>
      <c r="E119" s="23">
        <v>98850</v>
      </c>
      <c r="F119" s="29">
        <v>98850</v>
      </c>
      <c r="G119" s="23"/>
      <c r="H119" s="23">
        <f>SUM(I119:J119)</f>
        <v>0</v>
      </c>
    </row>
    <row r="120" spans="1:8" ht="12.75" customHeight="1">
      <c r="A120" s="125">
        <v>29</v>
      </c>
      <c r="B120" s="121" t="s">
        <v>47</v>
      </c>
      <c r="C120" s="24" t="s">
        <v>10</v>
      </c>
      <c r="D120" s="13"/>
      <c r="E120" s="14">
        <f>SUM(E121:E123)</f>
        <v>207034</v>
      </c>
      <c r="F120" s="25">
        <f>SUM(F121:F123)</f>
        <v>207034</v>
      </c>
      <c r="G120" s="14">
        <f>SUM(G121:G123)</f>
        <v>0</v>
      </c>
      <c r="H120" s="14">
        <f>SUM(I120:J120)</f>
        <v>0</v>
      </c>
    </row>
    <row r="121" spans="1:8" ht="12.75" customHeight="1">
      <c r="A121" s="125"/>
      <c r="B121" s="121"/>
      <c r="C121" s="26" t="s">
        <v>12</v>
      </c>
      <c r="D121" s="15">
        <v>2009</v>
      </c>
      <c r="E121" s="16">
        <v>103517</v>
      </c>
      <c r="F121" s="17">
        <v>103517</v>
      </c>
      <c r="G121" s="16"/>
      <c r="H121" s="16"/>
    </row>
    <row r="122" spans="1:8" ht="12.75" customHeight="1">
      <c r="A122" s="125"/>
      <c r="B122" s="121"/>
      <c r="C122" s="53" t="s">
        <v>13</v>
      </c>
      <c r="D122" s="54"/>
      <c r="E122" s="18"/>
      <c r="F122" s="19"/>
      <c r="G122" s="18"/>
      <c r="H122" s="18">
        <f>SUM(I122:J122)</f>
        <v>0</v>
      </c>
    </row>
    <row r="123" spans="1:8" ht="12.75" customHeight="1">
      <c r="A123" s="125"/>
      <c r="B123" s="121"/>
      <c r="C123" s="27" t="s">
        <v>14</v>
      </c>
      <c r="D123" s="28"/>
      <c r="E123" s="23">
        <v>103517</v>
      </c>
      <c r="F123" s="29">
        <v>103517</v>
      </c>
      <c r="G123" s="23"/>
      <c r="H123" s="23">
        <f>SUM(I123:J123)</f>
        <v>0</v>
      </c>
    </row>
    <row r="124" spans="1:8" ht="12.75" customHeight="1">
      <c r="A124" s="125">
        <v>30</v>
      </c>
      <c r="B124" s="121" t="s">
        <v>48</v>
      </c>
      <c r="C124" s="24" t="s">
        <v>10</v>
      </c>
      <c r="D124" s="13"/>
      <c r="E124" s="14">
        <f>SUM(E125:E127)</f>
        <v>158356</v>
      </c>
      <c r="F124" s="25">
        <f>SUM(F125:F127)</f>
        <v>158356</v>
      </c>
      <c r="G124" s="14">
        <f>SUM(G125:G127)</f>
        <v>0</v>
      </c>
      <c r="H124" s="14">
        <f>SUM(I124:J124)</f>
        <v>0</v>
      </c>
    </row>
    <row r="125" spans="1:8" ht="12.75" customHeight="1">
      <c r="A125" s="125"/>
      <c r="B125" s="121"/>
      <c r="C125" s="26" t="s">
        <v>12</v>
      </c>
      <c r="D125" s="15">
        <v>2009</v>
      </c>
      <c r="E125" s="16">
        <v>79178</v>
      </c>
      <c r="F125" s="17">
        <v>79178</v>
      </c>
      <c r="G125" s="16"/>
      <c r="H125" s="16"/>
    </row>
    <row r="126" spans="1:8" ht="12.75" customHeight="1">
      <c r="A126" s="125"/>
      <c r="B126" s="121"/>
      <c r="C126" s="53" t="s">
        <v>13</v>
      </c>
      <c r="D126" s="54"/>
      <c r="E126" s="18"/>
      <c r="F126" s="19"/>
      <c r="G126" s="18"/>
      <c r="H126" s="18">
        <f>SUM(I126:J126)</f>
        <v>0</v>
      </c>
    </row>
    <row r="127" spans="1:8" ht="12.75" customHeight="1">
      <c r="A127" s="125"/>
      <c r="B127" s="121"/>
      <c r="C127" s="27" t="s">
        <v>14</v>
      </c>
      <c r="D127" s="28"/>
      <c r="E127" s="23">
        <v>79178</v>
      </c>
      <c r="F127" s="29">
        <v>79178</v>
      </c>
      <c r="G127" s="23"/>
      <c r="H127" s="23">
        <f>SUM(I127:J127)</f>
        <v>0</v>
      </c>
    </row>
    <row r="128" spans="1:8" ht="12.75" customHeight="1">
      <c r="A128" s="125">
        <v>31</v>
      </c>
      <c r="B128" s="121" t="s">
        <v>49</v>
      </c>
      <c r="C128" s="24" t="s">
        <v>10</v>
      </c>
      <c r="D128" s="13"/>
      <c r="E128" s="14">
        <f>SUM(E129:E131)</f>
        <v>11555311</v>
      </c>
      <c r="F128" s="25">
        <f>SUM(F129:F131)</f>
        <v>87311</v>
      </c>
      <c r="G128" s="14">
        <f>SUM(G129:G131)</f>
        <v>5612000</v>
      </c>
      <c r="H128" s="14">
        <f>SUM(H129:H131)</f>
        <v>5856000</v>
      </c>
    </row>
    <row r="129" spans="1:8" ht="12.75" customHeight="1">
      <c r="A129" s="125"/>
      <c r="B129" s="121"/>
      <c r="C129" s="26" t="s">
        <v>12</v>
      </c>
      <c r="D129" s="15" t="s">
        <v>50</v>
      </c>
      <c r="E129" s="16">
        <v>2910655</v>
      </c>
      <c r="F129" s="17">
        <v>43655</v>
      </c>
      <c r="G129" s="16">
        <v>1403000</v>
      </c>
      <c r="H129" s="16">
        <v>1464000</v>
      </c>
    </row>
    <row r="130" spans="1:8" ht="12.75" customHeight="1">
      <c r="A130" s="125"/>
      <c r="B130" s="121"/>
      <c r="C130" s="53" t="s">
        <v>13</v>
      </c>
      <c r="D130" s="54"/>
      <c r="E130" s="18">
        <v>5734000</v>
      </c>
      <c r="F130" s="19"/>
      <c r="G130" s="18">
        <v>2806000</v>
      </c>
      <c r="H130" s="18">
        <v>2928000</v>
      </c>
    </row>
    <row r="131" spans="1:8" ht="12.75" customHeight="1">
      <c r="A131" s="125"/>
      <c r="B131" s="121"/>
      <c r="C131" s="27" t="s">
        <v>14</v>
      </c>
      <c r="D131" s="28"/>
      <c r="E131" s="23">
        <v>2910656</v>
      </c>
      <c r="F131" s="29">
        <v>43656</v>
      </c>
      <c r="G131" s="23">
        <v>1403000</v>
      </c>
      <c r="H131" s="23">
        <v>1464000</v>
      </c>
    </row>
    <row r="132" spans="1:8" ht="12.75" customHeight="1">
      <c r="A132" s="125">
        <v>32</v>
      </c>
      <c r="B132" s="121" t="s">
        <v>51</v>
      </c>
      <c r="C132" s="24" t="s">
        <v>10</v>
      </c>
      <c r="D132" s="13"/>
      <c r="E132" s="14">
        <f>SUM(E133:E135)</f>
        <v>1230347</v>
      </c>
      <c r="F132" s="25">
        <f>SUM(F133:F135)</f>
        <v>1230350</v>
      </c>
      <c r="G132" s="14">
        <f>SUM(G133:G135)</f>
        <v>0</v>
      </c>
      <c r="H132" s="14">
        <f>SUM(I132:J132)</f>
        <v>0</v>
      </c>
    </row>
    <row r="133" spans="1:8" ht="12.75" customHeight="1">
      <c r="A133" s="125"/>
      <c r="B133" s="121"/>
      <c r="C133" s="26" t="s">
        <v>12</v>
      </c>
      <c r="D133" s="55">
        <v>2009</v>
      </c>
      <c r="E133" s="16">
        <v>488547</v>
      </c>
      <c r="F133" s="17">
        <v>488550</v>
      </c>
      <c r="G133" s="16"/>
      <c r="H133" s="16"/>
    </row>
    <row r="134" spans="1:8" ht="12.75" customHeight="1">
      <c r="A134" s="125"/>
      <c r="B134" s="121"/>
      <c r="C134" s="53" t="s">
        <v>13</v>
      </c>
      <c r="D134" s="54"/>
      <c r="E134" s="18"/>
      <c r="F134" s="19"/>
      <c r="G134" s="18"/>
      <c r="H134" s="18">
        <f>SUM(I134:J134)</f>
        <v>0</v>
      </c>
    </row>
    <row r="135" spans="1:8" ht="12.75" customHeight="1">
      <c r="A135" s="125"/>
      <c r="B135" s="121"/>
      <c r="C135" s="27" t="s">
        <v>14</v>
      </c>
      <c r="D135" s="28"/>
      <c r="E135" s="23">
        <v>741800</v>
      </c>
      <c r="F135" s="29">
        <v>741800</v>
      </c>
      <c r="G135" s="23"/>
      <c r="H135" s="23">
        <f>SUM(I135:J135)</f>
        <v>0</v>
      </c>
    </row>
    <row r="136" spans="1:8" ht="12.75" customHeight="1">
      <c r="A136" s="125">
        <v>33</v>
      </c>
      <c r="B136" s="121" t="s">
        <v>52</v>
      </c>
      <c r="C136" s="24" t="s">
        <v>10</v>
      </c>
      <c r="D136" s="56">
        <v>2009</v>
      </c>
      <c r="E136" s="14">
        <f>SUM(E137:E139)</f>
        <v>185000</v>
      </c>
      <c r="F136" s="14">
        <v>185000</v>
      </c>
      <c r="G136" s="14">
        <f>SUM(H136:I136)</f>
        <v>0</v>
      </c>
      <c r="H136" s="18"/>
    </row>
    <row r="137" spans="1:8" ht="12.75" customHeight="1">
      <c r="A137" s="125"/>
      <c r="B137" s="121"/>
      <c r="C137" s="26" t="s">
        <v>12</v>
      </c>
      <c r="D137" s="57"/>
      <c r="E137" s="16">
        <v>185000</v>
      </c>
      <c r="F137" s="16">
        <v>185000</v>
      </c>
      <c r="G137" s="16"/>
      <c r="H137" s="18"/>
    </row>
    <row r="138" spans="1:8" ht="12.75" customHeight="1">
      <c r="A138" s="125"/>
      <c r="B138" s="121"/>
      <c r="C138" s="26" t="s">
        <v>13</v>
      </c>
      <c r="D138" s="57"/>
      <c r="E138" s="18"/>
      <c r="F138" s="18"/>
      <c r="G138" s="18">
        <f>SUM(H138:I138)</f>
        <v>0</v>
      </c>
      <c r="H138" s="18"/>
    </row>
    <row r="139" spans="1:8" ht="12.75" customHeight="1">
      <c r="A139" s="125"/>
      <c r="B139" s="121"/>
      <c r="C139" s="31" t="s">
        <v>14</v>
      </c>
      <c r="D139" s="20"/>
      <c r="E139" s="21"/>
      <c r="F139" s="21"/>
      <c r="G139" s="23">
        <f>SUM(H139:I139)</f>
        <v>0</v>
      </c>
      <c r="H139" s="58"/>
    </row>
    <row r="140" spans="1:8" ht="12.75" customHeight="1">
      <c r="A140" s="122">
        <v>34</v>
      </c>
      <c r="B140" s="121" t="s">
        <v>53</v>
      </c>
      <c r="C140" s="24" t="s">
        <v>10</v>
      </c>
      <c r="D140" s="13">
        <v>2009</v>
      </c>
      <c r="E140" s="19">
        <f>SUM(E141:E143)</f>
        <v>61000</v>
      </c>
      <c r="F140" s="19">
        <f>SUM(F141:F143)</f>
        <v>61000</v>
      </c>
      <c r="G140" s="40">
        <f>SUM(G141:G143)</f>
        <v>0</v>
      </c>
      <c r="H140" s="40">
        <f>SUM(H141:H143)</f>
        <v>0</v>
      </c>
    </row>
    <row r="141" spans="1:8" ht="12.75" customHeight="1">
      <c r="A141" s="122"/>
      <c r="B141" s="121"/>
      <c r="C141" s="26" t="s">
        <v>12</v>
      </c>
      <c r="D141" s="15"/>
      <c r="E141" s="17">
        <v>61000</v>
      </c>
      <c r="F141" s="16">
        <v>61000</v>
      </c>
      <c r="G141" s="16"/>
      <c r="H141" s="16"/>
    </row>
    <row r="142" spans="1:8" ht="12.75" customHeight="1">
      <c r="A142" s="122"/>
      <c r="B142" s="121"/>
      <c r="C142" s="26" t="s">
        <v>13</v>
      </c>
      <c r="D142" s="15"/>
      <c r="E142" s="19"/>
      <c r="F142" s="18"/>
      <c r="G142" s="18">
        <f>SUM(H142:I142)</f>
        <v>0</v>
      </c>
      <c r="H142" s="18">
        <f>SUM(I142:J142)</f>
        <v>0</v>
      </c>
    </row>
    <row r="143" spans="1:8" ht="12.75" customHeight="1">
      <c r="A143" s="122"/>
      <c r="B143" s="121"/>
      <c r="C143" s="31" t="s">
        <v>14</v>
      </c>
      <c r="D143" s="32"/>
      <c r="E143" s="22"/>
      <c r="F143" s="21"/>
      <c r="G143" s="23">
        <f>SUM(H143:I143)</f>
        <v>0</v>
      </c>
      <c r="H143" s="23">
        <f>SUM(I143:J143)</f>
        <v>0</v>
      </c>
    </row>
    <row r="144" spans="1:8" ht="15.75" customHeight="1">
      <c r="A144" s="122">
        <v>35</v>
      </c>
      <c r="B144" s="121" t="s">
        <v>54</v>
      </c>
      <c r="C144" s="24" t="s">
        <v>10</v>
      </c>
      <c r="D144" s="13">
        <v>2009</v>
      </c>
      <c r="E144" s="19">
        <f>SUM(E145:E147)</f>
        <v>130000</v>
      </c>
      <c r="F144" s="40">
        <f>SUM(F145:F147)</f>
        <v>130000</v>
      </c>
      <c r="G144" s="40">
        <f>SUM(G145:G147)</f>
        <v>0</v>
      </c>
      <c r="H144" s="40">
        <f>SUM(H145:H147)</f>
        <v>0</v>
      </c>
    </row>
    <row r="145" spans="1:8" ht="15" customHeight="1">
      <c r="A145" s="122"/>
      <c r="B145" s="121"/>
      <c r="C145" s="26" t="s">
        <v>12</v>
      </c>
      <c r="D145" s="15"/>
      <c r="E145" s="17">
        <v>80000</v>
      </c>
      <c r="F145" s="16">
        <v>80000</v>
      </c>
      <c r="G145" s="16"/>
      <c r="H145" s="16"/>
    </row>
    <row r="146" spans="1:8" ht="16.5" customHeight="1">
      <c r="A146" s="122"/>
      <c r="B146" s="121"/>
      <c r="C146" s="26" t="s">
        <v>13</v>
      </c>
      <c r="D146" s="15"/>
      <c r="E146" s="19"/>
      <c r="F146" s="18"/>
      <c r="G146" s="18">
        <f>SUM(H146:I146)</f>
        <v>0</v>
      </c>
      <c r="H146" s="18">
        <f>SUM(I146:J146)</f>
        <v>0</v>
      </c>
    </row>
    <row r="147" spans="1:8" ht="16.5" customHeight="1">
      <c r="A147" s="122"/>
      <c r="B147" s="121"/>
      <c r="C147" s="31" t="s">
        <v>55</v>
      </c>
      <c r="D147" s="32"/>
      <c r="E147" s="22">
        <v>50000</v>
      </c>
      <c r="F147" s="21">
        <v>50000</v>
      </c>
      <c r="G147" s="23">
        <f>SUM(H147:I147)</f>
        <v>0</v>
      </c>
      <c r="H147" s="23">
        <f>SUM(I147:J147)</f>
        <v>0</v>
      </c>
    </row>
    <row r="148" spans="1:8" ht="13.5" customHeight="1">
      <c r="A148" s="129" t="s">
        <v>56</v>
      </c>
      <c r="B148" s="129"/>
      <c r="C148" s="26" t="s">
        <v>10</v>
      </c>
      <c r="D148" s="15"/>
      <c r="E148" s="59">
        <v>195146680</v>
      </c>
      <c r="F148" s="60">
        <f>(F8+F12+F16+F20+F24+F28+F32+F36+F40+F44+F48+F52+F56+F60+F64+F68+F72+F76+F80+F84+F88+F92+F96+F100+F104+F108+F112+F116+F120+F124+F128+F132+F136+F140+F144)</f>
        <v>42919227</v>
      </c>
      <c r="G148" s="59">
        <v>53983758</v>
      </c>
      <c r="H148" s="59">
        <f>SUM(H8,H12,H16,H20,H24,H28,H32,H36,H40,H44,H48,H52,H56,H60,H64,H68,H72,H76,H80,H84,H88,H92,H96,H100,H128,H144)</f>
        <v>18768000</v>
      </c>
    </row>
    <row r="149" spans="1:8" ht="14.25">
      <c r="A149" s="129"/>
      <c r="B149" s="129"/>
      <c r="C149" s="61" t="s">
        <v>12</v>
      </c>
      <c r="D149" s="62"/>
      <c r="E149" s="63">
        <v>49967380</v>
      </c>
      <c r="F149" s="63">
        <f>(F9+F13+F17+F21+F25+F29+F33+F37+F41+F45+F49+F53+F57+F61+F65+F69+F73+F77+F81+F85+F89+F93+F97+F101+F105+F109+F113+F117+F121+F125+F129+F133+F137+F141+F145)</f>
        <v>14842301</v>
      </c>
      <c r="G149" s="63">
        <v>14324929</v>
      </c>
      <c r="H149" s="63">
        <f>SUM(H9,H13,H17,H21,H25,H29,H33,H37,H41,H45,H49,H53,H57,H61,H65,H69,H73,H77,H81,H85,H89,H93,H97,H101,H129,H145)</f>
        <v>4275250</v>
      </c>
    </row>
    <row r="150" spans="1:8" ht="15">
      <c r="A150" s="129"/>
      <c r="B150" s="129"/>
      <c r="C150" s="26" t="s">
        <v>13</v>
      </c>
      <c r="D150" s="15"/>
      <c r="E150" s="60">
        <v>102816900</v>
      </c>
      <c r="F150" s="60">
        <f>SUM(F10,F14,F18,F22,F26,F30,F34,F38,F42,F46,F50,F54,F58,F62,F66,F70,F74,F78,F82,E153,F86,F90,F94,F98,F146)</f>
        <v>11779000</v>
      </c>
      <c r="G150" s="60">
        <f>SUM(G10,G14,G18,G22,G26,G30,G34,G38,G42,G46,G50,G54,G58,G62,G66,G70,G74,G78,G82,F153,G86,G90,G94,G98,G146)</f>
        <v>25978400</v>
      </c>
      <c r="H150" s="60">
        <f>SUM(H10,H14,H18,H22,H26,H30,H34,H38,H42,H46,H50,H54,H58,H62,H66,H70,H74,H78,H82,H86,H90,H94,H98,H130,H146)</f>
        <v>11717500</v>
      </c>
    </row>
    <row r="151" spans="1:8" ht="15">
      <c r="A151" s="129"/>
      <c r="B151" s="129"/>
      <c r="C151" s="64" t="s">
        <v>14</v>
      </c>
      <c r="D151" s="65"/>
      <c r="E151" s="66">
        <v>36689400</v>
      </c>
      <c r="F151" s="66">
        <f>SUM(F11+F15+F19+F23+F27+F31+F35+F39+F43+F47+F51+F55+F59+F63+F67+F71+F75+F79+F83+F87+F91+F95+F99+F103+F107+F111+F115+F119+F123+F127+F135+F131+F147)</f>
        <v>16297926</v>
      </c>
      <c r="G151" s="66">
        <f>SUM(G11,G15,G19,G23,G27,G31,G35,G39,G43,G47,G51,G55,G59,G63,G67,G71,G75,G79,G83,G87,G91,G95,G99,G103,G115,G147)</f>
        <v>9471429</v>
      </c>
      <c r="H151" s="66">
        <f>SUM(H11,H15,H19,H23,H27,H31,H35,H39,H43,H47,H51,H55,H59,H63,H67,H71,H75,H79,H83,H87,H91,H95,H99,H103,H131,H147)</f>
        <v>2775250</v>
      </c>
    </row>
    <row r="152" spans="1:7" ht="14.25">
      <c r="A152" s="67"/>
      <c r="B152" s="67"/>
      <c r="C152" s="67"/>
      <c r="D152" s="67"/>
      <c r="E152" s="67"/>
      <c r="F152" s="67"/>
      <c r="G152" s="67"/>
    </row>
    <row r="153" spans="1:7" ht="14.25">
      <c r="A153" s="67"/>
      <c r="B153" s="67"/>
      <c r="C153" s="67"/>
      <c r="D153" s="67"/>
      <c r="E153" s="67"/>
      <c r="F153" s="67"/>
      <c r="G153" s="67"/>
    </row>
    <row r="154" spans="1:7" ht="14.25">
      <c r="A154" s="67"/>
      <c r="B154" s="67"/>
      <c r="C154" s="67"/>
      <c r="D154" s="67"/>
      <c r="E154" s="67"/>
      <c r="F154" s="67"/>
      <c r="G154" s="67"/>
    </row>
    <row r="155" spans="1:7" ht="14.25">
      <c r="A155" s="67"/>
      <c r="B155" s="67"/>
      <c r="C155" s="67"/>
      <c r="D155" s="67"/>
      <c r="E155" s="67"/>
      <c r="F155" s="67"/>
      <c r="G155" s="67"/>
    </row>
    <row r="156" spans="1:7" ht="14.25">
      <c r="A156" s="67"/>
      <c r="B156" s="67"/>
      <c r="C156" s="67"/>
      <c r="D156" s="67"/>
      <c r="E156" s="67"/>
      <c r="F156" s="67"/>
      <c r="G156" s="67"/>
    </row>
    <row r="157" spans="1:7" ht="14.25">
      <c r="A157" s="67"/>
      <c r="B157" s="67"/>
      <c r="C157" s="67"/>
      <c r="D157" s="67"/>
      <c r="E157" s="67"/>
      <c r="F157" s="67"/>
      <c r="G157" s="67"/>
    </row>
    <row r="158" spans="1:7" ht="14.25">
      <c r="A158" s="67"/>
      <c r="B158" s="67"/>
      <c r="C158" s="67"/>
      <c r="D158" s="67"/>
      <c r="E158" s="67"/>
      <c r="F158" s="67"/>
      <c r="G158" s="67"/>
    </row>
  </sheetData>
  <mergeCells count="76">
    <mergeCell ref="A144:A147"/>
    <mergeCell ref="B144:B147"/>
    <mergeCell ref="A148:B151"/>
    <mergeCell ref="A136:A139"/>
    <mergeCell ref="B136:B139"/>
    <mergeCell ref="A140:A143"/>
    <mergeCell ref="B140:B143"/>
    <mergeCell ref="A128:A131"/>
    <mergeCell ref="B128:B131"/>
    <mergeCell ref="A132:A135"/>
    <mergeCell ref="B132:B135"/>
    <mergeCell ref="A120:A123"/>
    <mergeCell ref="B120:B123"/>
    <mergeCell ref="A124:A127"/>
    <mergeCell ref="B124:B127"/>
    <mergeCell ref="A112:A115"/>
    <mergeCell ref="B112:B115"/>
    <mergeCell ref="A116:A119"/>
    <mergeCell ref="B116:B119"/>
    <mergeCell ref="A104:A107"/>
    <mergeCell ref="B104:B107"/>
    <mergeCell ref="A108:A111"/>
    <mergeCell ref="B108:B111"/>
    <mergeCell ref="A96:A99"/>
    <mergeCell ref="B96:B99"/>
    <mergeCell ref="A100:A103"/>
    <mergeCell ref="B100:B103"/>
    <mergeCell ref="A88:A91"/>
    <mergeCell ref="B88:B91"/>
    <mergeCell ref="A92:A95"/>
    <mergeCell ref="B92:B95"/>
    <mergeCell ref="A80:A83"/>
    <mergeCell ref="B80:B83"/>
    <mergeCell ref="A84:A87"/>
    <mergeCell ref="B84:B87"/>
    <mergeCell ref="A72:A75"/>
    <mergeCell ref="B72:B75"/>
    <mergeCell ref="A76:A79"/>
    <mergeCell ref="B76:B79"/>
    <mergeCell ref="A64:A67"/>
    <mergeCell ref="B64:B67"/>
    <mergeCell ref="A68:A71"/>
    <mergeCell ref="B68:B71"/>
    <mergeCell ref="A56:A59"/>
    <mergeCell ref="B56:B59"/>
    <mergeCell ref="A60:A63"/>
    <mergeCell ref="B60:B63"/>
    <mergeCell ref="A48:A51"/>
    <mergeCell ref="B48:B51"/>
    <mergeCell ref="A52:A55"/>
    <mergeCell ref="B52:B55"/>
    <mergeCell ref="A40:A43"/>
    <mergeCell ref="B40:B43"/>
    <mergeCell ref="A44:A47"/>
    <mergeCell ref="B44:B47"/>
    <mergeCell ref="A32:A35"/>
    <mergeCell ref="B32:B35"/>
    <mergeCell ref="A36:A39"/>
    <mergeCell ref="B36:B39"/>
    <mergeCell ref="A24:A27"/>
    <mergeCell ref="B24:B27"/>
    <mergeCell ref="A28:A31"/>
    <mergeCell ref="B28:B31"/>
    <mergeCell ref="A16:A19"/>
    <mergeCell ref="B16:B19"/>
    <mergeCell ref="A20:A23"/>
    <mergeCell ref="B20:B23"/>
    <mergeCell ref="F5:H5"/>
    <mergeCell ref="A8:A11"/>
    <mergeCell ref="B8:B11"/>
    <mergeCell ref="A12:A15"/>
    <mergeCell ref="B12:B15"/>
    <mergeCell ref="A5:A6"/>
    <mergeCell ref="B5:B6"/>
    <mergeCell ref="C5:C6"/>
    <mergeCell ref="E5:E6"/>
  </mergeCells>
  <printOptions horizontalCentered="1"/>
  <pageMargins left="0.7875" right="0.7875" top="0.7875" bottom="0.5902777777777778" header="0.5118055555555555" footer="0.5118055555555555"/>
  <pageSetup horizontalDpi="300" verticalDpi="300" orientation="portrait" paperSize="9" scale="60"/>
  <rowBreaks count="2" manualBreakCount="2">
    <brk id="63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24"/>
  <sheetViews>
    <sheetView showZeros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50.57421875" style="0" customWidth="1"/>
    <col min="3" max="3" width="18.57421875" style="0" customWidth="1"/>
    <col min="4" max="4" width="12.28125" style="0" customWidth="1"/>
    <col min="5" max="5" width="16.57421875" style="0" customWidth="1"/>
    <col min="6" max="6" width="16.00390625" style="0" customWidth="1"/>
    <col min="7" max="8" width="13.140625" style="0" customWidth="1"/>
  </cols>
  <sheetData>
    <row r="4" ht="12.75">
      <c r="B4" s="68" t="s">
        <v>57</v>
      </c>
    </row>
    <row r="6" spans="1:8" ht="15" customHeight="1">
      <c r="A6" s="117" t="s">
        <v>2</v>
      </c>
      <c r="B6" s="117" t="s">
        <v>3</v>
      </c>
      <c r="C6" s="118" t="s">
        <v>4</v>
      </c>
      <c r="D6" s="3" t="s">
        <v>5</v>
      </c>
      <c r="E6" s="118" t="s">
        <v>6</v>
      </c>
      <c r="F6" s="119" t="s">
        <v>7</v>
      </c>
      <c r="G6" s="119"/>
      <c r="H6" s="119"/>
    </row>
    <row r="7" spans="1:8" ht="15.75">
      <c r="A7" s="117"/>
      <c r="B7" s="117"/>
      <c r="C7" s="118"/>
      <c r="D7" s="4" t="s">
        <v>8</v>
      </c>
      <c r="E7" s="118"/>
      <c r="F7" s="5">
        <v>2009</v>
      </c>
      <c r="G7" s="6">
        <v>2010</v>
      </c>
      <c r="H7" s="7">
        <v>2011</v>
      </c>
    </row>
    <row r="8" spans="1:8" ht="12.75">
      <c r="A8" s="8">
        <v>1</v>
      </c>
      <c r="B8" s="9">
        <v>2</v>
      </c>
      <c r="C8" s="10">
        <v>3</v>
      </c>
      <c r="D8" s="10">
        <v>4</v>
      </c>
      <c r="E8" s="9">
        <v>5</v>
      </c>
      <c r="F8" s="11">
        <v>6</v>
      </c>
      <c r="G8" s="9">
        <v>7</v>
      </c>
      <c r="H8" s="12">
        <v>8</v>
      </c>
    </row>
    <row r="9" spans="1:8" ht="13.5" customHeight="1">
      <c r="A9" s="122">
        <v>4</v>
      </c>
      <c r="B9" s="121" t="s">
        <v>18</v>
      </c>
      <c r="C9" s="24" t="s">
        <v>10</v>
      </c>
      <c r="D9" s="13" t="s">
        <v>17</v>
      </c>
      <c r="E9" s="18">
        <f>SUM(E10:E12)</f>
        <v>4100000</v>
      </c>
      <c r="F9" s="19">
        <f>SUM(F10:F12)</f>
        <v>3947840</v>
      </c>
      <c r="G9" s="18">
        <f>SUM(G10:G12)</f>
        <v>0</v>
      </c>
      <c r="H9" s="14">
        <f>SUM(I9:J9)</f>
        <v>0</v>
      </c>
    </row>
    <row r="10" spans="1:8" ht="15">
      <c r="A10" s="122"/>
      <c r="B10" s="121"/>
      <c r="C10" s="26" t="s">
        <v>12</v>
      </c>
      <c r="D10" s="15"/>
      <c r="E10" s="16">
        <v>1073170</v>
      </c>
      <c r="F10" s="17">
        <v>998920</v>
      </c>
      <c r="G10" s="16"/>
      <c r="H10" s="16"/>
    </row>
    <row r="11" spans="1:8" ht="15">
      <c r="A11" s="122"/>
      <c r="B11" s="121"/>
      <c r="C11" s="26" t="s">
        <v>13</v>
      </c>
      <c r="D11" s="15"/>
      <c r="E11" s="18">
        <f>SUM(F11:G11)</f>
        <v>0</v>
      </c>
      <c r="F11" s="19"/>
      <c r="G11" s="18"/>
      <c r="H11" s="18">
        <f>SUM(I11:J11)</f>
        <v>0</v>
      </c>
    </row>
    <row r="12" spans="1:8" ht="15">
      <c r="A12" s="122"/>
      <c r="B12" s="121"/>
      <c r="C12" s="31" t="s">
        <v>14</v>
      </c>
      <c r="D12" s="32"/>
      <c r="E12" s="21">
        <v>3026830</v>
      </c>
      <c r="F12" s="22">
        <v>2948920</v>
      </c>
      <c r="G12" s="21"/>
      <c r="H12" s="23">
        <f>SUM(I12:J12)</f>
        <v>0</v>
      </c>
    </row>
    <row r="13" spans="1:8" ht="13.5" customHeight="1">
      <c r="A13" s="126">
        <v>7</v>
      </c>
      <c r="B13" s="121" t="s">
        <v>22</v>
      </c>
      <c r="C13" s="26" t="s">
        <v>10</v>
      </c>
      <c r="D13" s="15" t="s">
        <v>20</v>
      </c>
      <c r="E13" s="18">
        <f>SUM(E14:E16)</f>
        <v>2746000</v>
      </c>
      <c r="F13" s="19">
        <f>SUM(F14:F16)</f>
        <v>5000</v>
      </c>
      <c r="G13" s="18">
        <f>SUM(G14:G16)</f>
        <v>2739000</v>
      </c>
      <c r="H13" s="14">
        <f>SUM(I13:J13)</f>
        <v>0</v>
      </c>
    </row>
    <row r="14" spans="1:8" ht="15">
      <c r="A14" s="126"/>
      <c r="B14" s="121"/>
      <c r="C14" s="26" t="s">
        <v>12</v>
      </c>
      <c r="D14" s="15"/>
      <c r="E14" s="16">
        <v>296000</v>
      </c>
      <c r="F14" s="17">
        <v>1500</v>
      </c>
      <c r="G14" s="16">
        <v>292500</v>
      </c>
      <c r="H14" s="16"/>
    </row>
    <row r="15" spans="1:8" ht="15">
      <c r="A15" s="126"/>
      <c r="B15" s="121"/>
      <c r="C15" s="26" t="s">
        <v>13</v>
      </c>
      <c r="D15" s="15"/>
      <c r="E15" s="18">
        <f>SUM(F15:G15)</f>
        <v>2154000</v>
      </c>
      <c r="F15" s="19"/>
      <c r="G15" s="18">
        <v>2154000</v>
      </c>
      <c r="H15" s="18">
        <f>SUM(I15:J15)</f>
        <v>0</v>
      </c>
    </row>
    <row r="16" spans="1:8" ht="15">
      <c r="A16" s="126"/>
      <c r="B16" s="121"/>
      <c r="C16" s="27" t="s">
        <v>14</v>
      </c>
      <c r="D16" s="28"/>
      <c r="E16" s="23">
        <f>SUM(F16:G16)</f>
        <v>296000</v>
      </c>
      <c r="F16" s="29">
        <v>3500</v>
      </c>
      <c r="G16" s="23">
        <v>292500</v>
      </c>
      <c r="H16" s="23">
        <f>SUM(I16:J16)</f>
        <v>0</v>
      </c>
    </row>
    <row r="17" spans="1:8" ht="13.5" customHeight="1">
      <c r="A17" s="125">
        <v>17</v>
      </c>
      <c r="B17" s="121" t="s">
        <v>34</v>
      </c>
      <c r="C17" s="24" t="s">
        <v>10</v>
      </c>
      <c r="D17" s="13"/>
      <c r="E17" s="14">
        <f>SUM(E18:E20)</f>
        <v>6145624</v>
      </c>
      <c r="F17" s="25">
        <f>SUM(F18:F20)</f>
        <v>2000000</v>
      </c>
      <c r="G17" s="14">
        <f>SUM(G18:G20)</f>
        <v>3535000</v>
      </c>
      <c r="H17" s="14">
        <f>SUM(I17:J17)</f>
        <v>0</v>
      </c>
    </row>
    <row r="18" spans="1:8" ht="15">
      <c r="A18" s="125"/>
      <c r="B18" s="121"/>
      <c r="C18" s="26" t="s">
        <v>12</v>
      </c>
      <c r="D18" s="15" t="s">
        <v>20</v>
      </c>
      <c r="E18" s="16">
        <v>1067500</v>
      </c>
      <c r="F18" s="17">
        <v>203500</v>
      </c>
      <c r="G18" s="16">
        <v>848300</v>
      </c>
      <c r="H18" s="16"/>
    </row>
    <row r="19" spans="1:8" ht="15">
      <c r="A19" s="125"/>
      <c r="B19" s="121"/>
      <c r="C19" s="26" t="s">
        <v>13</v>
      </c>
      <c r="D19" s="15"/>
      <c r="E19" s="18">
        <f>SUM(F19:G19)</f>
        <v>3522300</v>
      </c>
      <c r="F19" s="19">
        <v>1684000</v>
      </c>
      <c r="G19" s="18">
        <v>1838300</v>
      </c>
      <c r="H19" s="18">
        <f>SUM(I19:J19)</f>
        <v>0</v>
      </c>
    </row>
    <row r="20" spans="1:8" ht="15">
      <c r="A20" s="125"/>
      <c r="B20" s="121"/>
      <c r="C20" s="27" t="s">
        <v>14</v>
      </c>
      <c r="D20" s="28"/>
      <c r="E20" s="23">
        <v>1555824</v>
      </c>
      <c r="F20" s="29">
        <v>112500</v>
      </c>
      <c r="G20" s="23">
        <v>848400</v>
      </c>
      <c r="H20" s="23">
        <f>SUM(I20:J20)</f>
        <v>0</v>
      </c>
    </row>
    <row r="21" spans="1:8" ht="13.5" customHeight="1">
      <c r="A21" s="125">
        <v>19</v>
      </c>
      <c r="B21" s="121" t="s">
        <v>36</v>
      </c>
      <c r="C21" s="24" t="s">
        <v>10</v>
      </c>
      <c r="D21" s="13"/>
      <c r="E21" s="14">
        <f>SUM(E22:E24)</f>
        <v>5206100</v>
      </c>
      <c r="F21" s="41">
        <f>SUM(F22:F24)</f>
        <v>2040000</v>
      </c>
      <c r="G21" s="42">
        <f>SUM(G22:G24)</f>
        <v>3160000</v>
      </c>
      <c r="H21" s="18">
        <f>SUM(I21:J21)</f>
        <v>0</v>
      </c>
    </row>
    <row r="22" spans="1:8" ht="15">
      <c r="A22" s="125"/>
      <c r="B22" s="121"/>
      <c r="C22" s="26" t="s">
        <v>12</v>
      </c>
      <c r="D22" s="15" t="s">
        <v>20</v>
      </c>
      <c r="E22" s="16">
        <v>841850</v>
      </c>
      <c r="F22" s="43">
        <v>153000</v>
      </c>
      <c r="G22" s="44">
        <v>685800</v>
      </c>
      <c r="H22" s="16"/>
    </row>
    <row r="23" spans="1:8" ht="15">
      <c r="A23" s="125"/>
      <c r="B23" s="121"/>
      <c r="C23" s="26" t="s">
        <v>13</v>
      </c>
      <c r="D23" s="15"/>
      <c r="E23" s="18">
        <f>SUM(F23:G23)</f>
        <v>3522400</v>
      </c>
      <c r="F23" s="45">
        <v>1734000</v>
      </c>
      <c r="G23" s="46">
        <v>1788400</v>
      </c>
      <c r="H23" s="18">
        <f>SUM(I23:J23)</f>
        <v>0</v>
      </c>
    </row>
    <row r="24" spans="1:8" ht="15">
      <c r="A24" s="125"/>
      <c r="B24" s="121"/>
      <c r="C24" s="27" t="s">
        <v>14</v>
      </c>
      <c r="D24" s="28"/>
      <c r="E24" s="23">
        <v>841850</v>
      </c>
      <c r="F24" s="47">
        <v>153000</v>
      </c>
      <c r="G24" s="48">
        <v>685800</v>
      </c>
      <c r="H24" s="23">
        <f>SUM(I24:J24)</f>
        <v>0</v>
      </c>
    </row>
  </sheetData>
  <mergeCells count="13">
    <mergeCell ref="A17:A20"/>
    <mergeCell ref="B17:B20"/>
    <mergeCell ref="A21:A24"/>
    <mergeCell ref="B21:B24"/>
    <mergeCell ref="F6:H6"/>
    <mergeCell ref="A9:A12"/>
    <mergeCell ref="B9:B12"/>
    <mergeCell ref="A13:A16"/>
    <mergeCell ref="B13:B16"/>
    <mergeCell ref="A6:A7"/>
    <mergeCell ref="B6:B7"/>
    <mergeCell ref="C6:C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3"/>
  <sheetViews>
    <sheetView showZeros="0" workbookViewId="0" topLeftCell="A1">
      <selection activeCell="B32" sqref="B32"/>
    </sheetView>
  </sheetViews>
  <sheetFormatPr defaultColWidth="9.140625" defaultRowHeight="12.75"/>
  <cols>
    <col min="1" max="1" width="5.57421875" style="0" customWidth="1"/>
    <col min="2" max="2" width="48.28125" style="0" customWidth="1"/>
    <col min="3" max="3" width="17.140625" style="0" customWidth="1"/>
    <col min="4" max="4" width="12.28125" style="0" customWidth="1"/>
    <col min="5" max="6" width="15.00390625" style="0" customWidth="1"/>
    <col min="7" max="7" width="13.140625" style="0" customWidth="1"/>
    <col min="8" max="8" width="12.421875" style="0" customWidth="1"/>
    <col min="9" max="9" width="11.7109375" style="0" customWidth="1"/>
  </cols>
  <sheetData>
    <row r="3" spans="2:5" ht="12.75">
      <c r="B3" s="130" t="s">
        <v>58</v>
      </c>
      <c r="C3" s="130"/>
      <c r="D3" s="130"/>
      <c r="E3" s="130"/>
    </row>
    <row r="5" spans="1:9" ht="15" customHeight="1">
      <c r="A5" s="117" t="s">
        <v>2</v>
      </c>
      <c r="B5" s="117" t="s">
        <v>3</v>
      </c>
      <c r="C5" s="118" t="s">
        <v>4</v>
      </c>
      <c r="D5" s="3" t="s">
        <v>5</v>
      </c>
      <c r="E5" s="118" t="s">
        <v>6</v>
      </c>
      <c r="F5" s="69"/>
      <c r="G5" s="131" t="s">
        <v>7</v>
      </c>
      <c r="H5" s="131"/>
      <c r="I5" s="131"/>
    </row>
    <row r="6" spans="1:9" ht="15.75">
      <c r="A6" s="117"/>
      <c r="B6" s="117"/>
      <c r="C6" s="118"/>
      <c r="D6" s="4" t="s">
        <v>8</v>
      </c>
      <c r="E6" s="118"/>
      <c r="F6" s="2">
        <v>2008</v>
      </c>
      <c r="G6" s="70">
        <v>2009</v>
      </c>
      <c r="H6" s="71">
        <v>2010</v>
      </c>
      <c r="I6" s="72">
        <v>2011</v>
      </c>
    </row>
    <row r="7" spans="1:9" ht="12.75">
      <c r="A7" s="8">
        <v>1</v>
      </c>
      <c r="B7" s="9">
        <v>2</v>
      </c>
      <c r="C7" s="10">
        <v>3</v>
      </c>
      <c r="D7" s="10">
        <v>4</v>
      </c>
      <c r="E7" s="9">
        <v>5</v>
      </c>
      <c r="F7" s="11"/>
      <c r="G7" s="11">
        <v>6</v>
      </c>
      <c r="H7" s="9">
        <v>7</v>
      </c>
      <c r="I7" s="12">
        <v>8</v>
      </c>
    </row>
    <row r="8" spans="1:9" ht="15" customHeight="1">
      <c r="A8" s="123">
        <v>5</v>
      </c>
      <c r="B8" s="124" t="s">
        <v>19</v>
      </c>
      <c r="C8" s="24" t="s">
        <v>10</v>
      </c>
      <c r="D8" s="73" t="s">
        <v>20</v>
      </c>
      <c r="E8" s="14">
        <f>SUM(E9:E11)</f>
        <v>3552000</v>
      </c>
      <c r="F8" s="14">
        <v>2000</v>
      </c>
      <c r="G8" s="25">
        <f>SUM(G9:G11)</f>
        <v>1775000</v>
      </c>
      <c r="H8" s="14">
        <f>SUM(H9:H11)</f>
        <v>1775000</v>
      </c>
      <c r="I8" s="14">
        <f>SUM(J8:K8)</f>
        <v>0</v>
      </c>
    </row>
    <row r="9" spans="1:9" ht="15">
      <c r="A9" s="123"/>
      <c r="B9" s="124"/>
      <c r="C9" s="26" t="s">
        <v>12</v>
      </c>
      <c r="D9" s="15"/>
      <c r="E9" s="16">
        <v>932000</v>
      </c>
      <c r="F9" s="16">
        <v>2000</v>
      </c>
      <c r="G9" s="17">
        <v>467000</v>
      </c>
      <c r="H9" s="16">
        <v>463000</v>
      </c>
      <c r="I9" s="16"/>
    </row>
    <row r="10" spans="1:9" ht="15">
      <c r="A10" s="123"/>
      <c r="B10" s="124"/>
      <c r="C10" s="26" t="s">
        <v>13</v>
      </c>
      <c r="D10" s="15"/>
      <c r="E10" s="18">
        <f>SUM(G10:H10)</f>
        <v>1690000</v>
      </c>
      <c r="F10" s="18"/>
      <c r="G10" s="19">
        <v>841000</v>
      </c>
      <c r="H10" s="18">
        <v>849000</v>
      </c>
      <c r="I10" s="18">
        <f>SUM(J10:K10)</f>
        <v>0</v>
      </c>
    </row>
    <row r="11" spans="1:9" ht="15">
      <c r="A11" s="123"/>
      <c r="B11" s="124"/>
      <c r="C11" s="33" t="s">
        <v>14</v>
      </c>
      <c r="D11" s="34"/>
      <c r="E11" s="35">
        <f>SUM(G11:H11)</f>
        <v>930000</v>
      </c>
      <c r="F11" s="35"/>
      <c r="G11" s="36">
        <v>467000</v>
      </c>
      <c r="H11" s="35">
        <v>463000</v>
      </c>
      <c r="I11" s="30">
        <f>SUM(J11:K11)</f>
        <v>0</v>
      </c>
    </row>
    <row r="12" spans="1:9" ht="13.5" customHeight="1">
      <c r="A12" s="125">
        <v>26</v>
      </c>
      <c r="B12" s="121" t="s">
        <v>59</v>
      </c>
      <c r="C12" s="24" t="s">
        <v>10</v>
      </c>
      <c r="D12" s="74">
        <v>2008</v>
      </c>
      <c r="E12" s="75">
        <f>SUM(E13:E15)</f>
        <v>346716</v>
      </c>
      <c r="F12" s="25">
        <v>346716</v>
      </c>
      <c r="G12" s="14"/>
      <c r="H12" s="14"/>
      <c r="I12" s="14"/>
    </row>
    <row r="13" spans="1:9" ht="15">
      <c r="A13" s="125"/>
      <c r="B13" s="121"/>
      <c r="C13" s="26" t="s">
        <v>12</v>
      </c>
      <c r="D13" s="18"/>
      <c r="E13" s="76">
        <v>220716</v>
      </c>
      <c r="F13" s="17">
        <v>220716</v>
      </c>
      <c r="G13" s="16"/>
      <c r="H13" s="16"/>
      <c r="I13" s="16"/>
    </row>
    <row r="14" spans="1:9" ht="15">
      <c r="A14" s="125"/>
      <c r="B14" s="121"/>
      <c r="C14" s="26" t="s">
        <v>13</v>
      </c>
      <c r="D14" s="18"/>
      <c r="E14" s="77"/>
      <c r="F14" s="19"/>
      <c r="G14" s="18"/>
      <c r="H14" s="18"/>
      <c r="I14" s="18"/>
    </row>
    <row r="15" spans="1:9" ht="15">
      <c r="A15" s="125"/>
      <c r="B15" s="121"/>
      <c r="C15" s="27" t="s">
        <v>60</v>
      </c>
      <c r="D15" s="58"/>
      <c r="E15" s="78">
        <v>126000</v>
      </c>
      <c r="F15" s="29">
        <v>126000</v>
      </c>
      <c r="G15" s="23"/>
      <c r="H15" s="23"/>
      <c r="I15" s="23"/>
    </row>
    <row r="16" spans="1:9" ht="15">
      <c r="A16" s="132"/>
      <c r="B16" s="133"/>
      <c r="C16" s="26"/>
      <c r="D16" s="15"/>
      <c r="E16" s="18"/>
      <c r="F16" s="18"/>
      <c r="G16" s="19"/>
      <c r="H16" s="18"/>
      <c r="I16" s="18"/>
    </row>
    <row r="17" spans="1:9" ht="15">
      <c r="A17" s="132"/>
      <c r="B17" s="133"/>
      <c r="C17" s="26"/>
      <c r="D17" s="15"/>
      <c r="E17" s="16"/>
      <c r="F17" s="16"/>
      <c r="G17" s="17"/>
      <c r="H17" s="16"/>
      <c r="I17" s="16"/>
    </row>
    <row r="18" spans="1:9" ht="15">
      <c r="A18" s="132"/>
      <c r="B18" s="133"/>
      <c r="C18" s="26"/>
      <c r="D18" s="15"/>
      <c r="E18" s="18"/>
      <c r="F18" s="18"/>
      <c r="G18" s="19"/>
      <c r="H18" s="18"/>
      <c r="I18" s="18"/>
    </row>
    <row r="19" spans="1:9" ht="15">
      <c r="A19" s="132"/>
      <c r="B19" s="133"/>
      <c r="C19" s="27"/>
      <c r="D19" s="28"/>
      <c r="E19" s="23"/>
      <c r="F19" s="23"/>
      <c r="G19" s="29"/>
      <c r="H19" s="23"/>
      <c r="I19" s="23"/>
    </row>
    <row r="20" spans="1:9" ht="15">
      <c r="A20" s="125"/>
      <c r="B20" s="121"/>
      <c r="C20" s="24"/>
      <c r="D20" s="13"/>
      <c r="E20" s="14"/>
      <c r="F20" s="41"/>
      <c r="G20" s="41"/>
      <c r="H20" s="14"/>
      <c r="I20" s="18"/>
    </row>
    <row r="21" spans="1:9" ht="15">
      <c r="A21" s="125"/>
      <c r="B21" s="121"/>
      <c r="C21" s="26"/>
      <c r="D21" s="15"/>
      <c r="E21" s="16"/>
      <c r="F21" s="43"/>
      <c r="G21" s="43"/>
      <c r="H21" s="16"/>
      <c r="I21" s="16"/>
    </row>
    <row r="22" spans="1:9" ht="15">
      <c r="A22" s="125"/>
      <c r="B22" s="121"/>
      <c r="C22" s="26"/>
      <c r="D22" s="15"/>
      <c r="E22" s="18"/>
      <c r="F22" s="45"/>
      <c r="G22" s="45"/>
      <c r="H22" s="18"/>
      <c r="I22" s="18"/>
    </row>
    <row r="23" spans="1:9" ht="15">
      <c r="A23" s="125"/>
      <c r="B23" s="121"/>
      <c r="C23" s="27"/>
      <c r="D23" s="28"/>
      <c r="E23" s="23"/>
      <c r="F23" s="47"/>
      <c r="G23" s="47"/>
      <c r="H23" s="23"/>
      <c r="I23" s="23"/>
    </row>
  </sheetData>
  <mergeCells count="14">
    <mergeCell ref="A16:A19"/>
    <mergeCell ref="B16:B19"/>
    <mergeCell ref="A20:A23"/>
    <mergeCell ref="B20:B23"/>
    <mergeCell ref="G5:I5"/>
    <mergeCell ref="A8:A11"/>
    <mergeCell ref="B8:B11"/>
    <mergeCell ref="A12:A15"/>
    <mergeCell ref="B12:B15"/>
    <mergeCell ref="B3:E3"/>
    <mergeCell ref="A5:A6"/>
    <mergeCell ref="B5:B6"/>
    <mergeCell ref="C5:C6"/>
    <mergeCell ref="E5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showZeros="0" workbookViewId="0" topLeftCell="A1">
      <selection activeCell="D23" sqref="D23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6.57421875" style="0" customWidth="1"/>
    <col min="4" max="4" width="16.7109375" style="0" customWidth="1"/>
    <col min="5" max="5" width="15.7109375" style="0" customWidth="1"/>
  </cols>
  <sheetData>
    <row r="2" ht="12.75">
      <c r="B2" s="68" t="s">
        <v>61</v>
      </c>
    </row>
    <row r="5" spans="1:7" ht="15" customHeight="1">
      <c r="A5" s="117" t="s">
        <v>2</v>
      </c>
      <c r="B5" s="117" t="s">
        <v>3</v>
      </c>
      <c r="C5" s="118" t="s">
        <v>4</v>
      </c>
      <c r="D5" s="118" t="s">
        <v>6</v>
      </c>
      <c r="E5" s="119" t="s">
        <v>7</v>
      </c>
      <c r="F5" s="119"/>
      <c r="G5" s="119"/>
    </row>
    <row r="6" spans="1:7" ht="15.75">
      <c r="A6" s="117"/>
      <c r="B6" s="117"/>
      <c r="C6" s="118"/>
      <c r="D6" s="118"/>
      <c r="E6" s="5">
        <v>2009</v>
      </c>
      <c r="F6" s="6">
        <v>2010</v>
      </c>
      <c r="G6" s="7">
        <v>2011</v>
      </c>
    </row>
    <row r="7" spans="1:7" ht="12.75">
      <c r="A7" s="8">
        <v>1</v>
      </c>
      <c r="B7" s="9">
        <v>2</v>
      </c>
      <c r="C7" s="10">
        <v>3</v>
      </c>
      <c r="D7" s="9">
        <v>5</v>
      </c>
      <c r="E7" s="11">
        <v>6</v>
      </c>
      <c r="F7" s="9">
        <v>7</v>
      </c>
      <c r="G7" s="12">
        <v>8</v>
      </c>
    </row>
    <row r="8" spans="1:7" ht="13.5" customHeight="1">
      <c r="A8" s="122">
        <v>4</v>
      </c>
      <c r="B8" s="121" t="s">
        <v>18</v>
      </c>
      <c r="C8" s="24" t="s">
        <v>10</v>
      </c>
      <c r="D8" s="18">
        <f>SUM(D9:D11)</f>
        <v>3050316</v>
      </c>
      <c r="E8" s="19">
        <f>SUM(E9:E11)</f>
        <v>3050316</v>
      </c>
      <c r="F8" s="18"/>
      <c r="G8" s="14"/>
    </row>
    <row r="9" spans="1:7" ht="15">
      <c r="A9" s="122"/>
      <c r="B9" s="121"/>
      <c r="C9" s="26" t="s">
        <v>12</v>
      </c>
      <c r="D9" s="16">
        <f>SUM(E9:G9)</f>
        <v>844108</v>
      </c>
      <c r="E9" s="17">
        <v>844108</v>
      </c>
      <c r="F9" s="16"/>
      <c r="G9" s="16"/>
    </row>
    <row r="10" spans="1:7" ht="15">
      <c r="A10" s="122"/>
      <c r="B10" s="121"/>
      <c r="C10" s="26" t="s">
        <v>62</v>
      </c>
      <c r="D10" s="18">
        <f>SUM(E10:F10)</f>
        <v>1362100</v>
      </c>
      <c r="E10" s="19">
        <v>1362100</v>
      </c>
      <c r="F10" s="18"/>
      <c r="G10" s="18"/>
    </row>
    <row r="11" spans="1:7" ht="15">
      <c r="A11" s="122"/>
      <c r="B11" s="121"/>
      <c r="C11" s="31" t="s">
        <v>63</v>
      </c>
      <c r="D11" s="21">
        <f>SUM(E11:G11)</f>
        <v>844108</v>
      </c>
      <c r="E11" s="22">
        <v>844108</v>
      </c>
      <c r="F11" s="21"/>
      <c r="G11" s="23"/>
    </row>
    <row r="12" spans="1:8" ht="13.5" customHeight="1">
      <c r="A12" s="125">
        <v>16</v>
      </c>
      <c r="B12" s="121" t="s">
        <v>33</v>
      </c>
      <c r="C12" s="24" t="s">
        <v>10</v>
      </c>
      <c r="D12" s="14">
        <f>SUM(E12:G12)</f>
        <v>3510000</v>
      </c>
      <c r="E12" s="14">
        <f>SUM(E13:E15)</f>
        <v>3510000</v>
      </c>
      <c r="F12" s="25"/>
      <c r="G12" s="14"/>
      <c r="H12" s="19"/>
    </row>
    <row r="13" spans="1:8" ht="15">
      <c r="A13" s="125"/>
      <c r="B13" s="121"/>
      <c r="C13" s="26" t="s">
        <v>12</v>
      </c>
      <c r="D13" s="16">
        <f>SUM(E13:G13)</f>
        <v>877500</v>
      </c>
      <c r="E13" s="16">
        <v>877500</v>
      </c>
      <c r="F13" s="17"/>
      <c r="G13" s="16"/>
      <c r="H13" s="19"/>
    </row>
    <row r="14" spans="1:8" ht="15">
      <c r="A14" s="125"/>
      <c r="B14" s="121"/>
      <c r="C14" s="26" t="s">
        <v>62</v>
      </c>
      <c r="D14" s="18">
        <f>SUM(E14:F14)</f>
        <v>1755000</v>
      </c>
      <c r="E14" s="18">
        <v>1755000</v>
      </c>
      <c r="F14" s="19"/>
      <c r="G14" s="18"/>
      <c r="H14" s="19"/>
    </row>
    <row r="15" spans="1:8" ht="15">
      <c r="A15" s="125"/>
      <c r="B15" s="121"/>
      <c r="C15" s="31" t="s">
        <v>63</v>
      </c>
      <c r="D15" s="23">
        <f>SUM(E15:G15)</f>
        <v>877500</v>
      </c>
      <c r="E15" s="23">
        <v>877500</v>
      </c>
      <c r="F15" s="29"/>
      <c r="G15" s="23"/>
      <c r="H15" s="19"/>
    </row>
    <row r="16" ht="12.75">
      <c r="H16" s="79"/>
    </row>
  </sheetData>
  <mergeCells count="9">
    <mergeCell ref="E5:G5"/>
    <mergeCell ref="A8:A11"/>
    <mergeCell ref="B8:B11"/>
    <mergeCell ref="A12:A15"/>
    <mergeCell ref="B12:B15"/>
    <mergeCell ref="A5:A6"/>
    <mergeCell ref="B5:B6"/>
    <mergeCell ref="C5:C6"/>
    <mergeCell ref="D5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selection activeCell="A21" sqref="A21"/>
    </sheetView>
  </sheetViews>
  <sheetFormatPr defaultColWidth="9.140625" defaultRowHeight="12.75"/>
  <cols>
    <col min="1" max="1" width="5.00390625" style="0" customWidth="1"/>
    <col min="2" max="2" width="51.8515625" style="0" customWidth="1"/>
    <col min="3" max="3" width="15.7109375" style="0" customWidth="1"/>
    <col min="4" max="4" width="11.140625" style="0" customWidth="1"/>
    <col min="5" max="5" width="11.00390625" style="0" customWidth="1"/>
    <col min="6" max="6" width="11.57421875" style="0" customWidth="1"/>
    <col min="7" max="7" width="12.140625" style="0" customWidth="1"/>
    <col min="8" max="8" width="11.28125" style="0" customWidth="1"/>
  </cols>
  <sheetData>
    <row r="1" ht="12.75">
      <c r="B1" s="68" t="s">
        <v>64</v>
      </c>
    </row>
    <row r="2" spans="1:8" ht="15" customHeight="1">
      <c r="A2" s="117" t="s">
        <v>2</v>
      </c>
      <c r="B2" s="117" t="s">
        <v>3</v>
      </c>
      <c r="C2" s="118" t="s">
        <v>4</v>
      </c>
      <c r="D2" s="3" t="s">
        <v>5</v>
      </c>
      <c r="E2" s="118" t="s">
        <v>6</v>
      </c>
      <c r="F2" s="119" t="s">
        <v>7</v>
      </c>
      <c r="G2" s="119"/>
      <c r="H2" s="119"/>
    </row>
    <row r="3" spans="1:8" ht="15.75">
      <c r="A3" s="117"/>
      <c r="B3" s="117"/>
      <c r="C3" s="118"/>
      <c r="D3" s="4" t="s">
        <v>8</v>
      </c>
      <c r="E3" s="118"/>
      <c r="F3" s="5">
        <v>2009</v>
      </c>
      <c r="G3" s="6">
        <v>2010</v>
      </c>
      <c r="H3" s="7">
        <v>2011</v>
      </c>
    </row>
    <row r="4" spans="1:8" ht="12.75">
      <c r="A4" s="8">
        <v>1</v>
      </c>
      <c r="B4" s="9">
        <v>2</v>
      </c>
      <c r="C4" s="10">
        <v>3</v>
      </c>
      <c r="D4" s="10">
        <v>4</v>
      </c>
      <c r="E4" s="9">
        <v>5</v>
      </c>
      <c r="F4" s="11">
        <v>6</v>
      </c>
      <c r="G4" s="9">
        <v>7</v>
      </c>
      <c r="H4" s="12">
        <v>8</v>
      </c>
    </row>
    <row r="5" spans="1:8" ht="13.5" customHeight="1">
      <c r="A5" s="120">
        <v>1</v>
      </c>
      <c r="B5" s="121" t="s">
        <v>65</v>
      </c>
      <c r="C5" s="13" t="s">
        <v>10</v>
      </c>
      <c r="D5" s="13" t="s">
        <v>11</v>
      </c>
      <c r="E5" s="14">
        <f>SUM(F5:G5)</f>
        <v>7100000</v>
      </c>
      <c r="F5" s="14">
        <f>SUM(F6:F8)</f>
        <v>3550000</v>
      </c>
      <c r="G5" s="14">
        <f>SUM(G6:G8)</f>
        <v>3550000</v>
      </c>
      <c r="H5" s="14">
        <f>SUM(I5:J5)</f>
        <v>0</v>
      </c>
    </row>
    <row r="6" spans="1:8" ht="15">
      <c r="A6" s="120"/>
      <c r="B6" s="121"/>
      <c r="C6" s="15" t="s">
        <v>12</v>
      </c>
      <c r="D6" s="15"/>
      <c r="E6" s="16">
        <f>SUM(F6:G6)</f>
        <v>2590000</v>
      </c>
      <c r="F6" s="17">
        <v>1295000</v>
      </c>
      <c r="G6" s="16">
        <v>1295000</v>
      </c>
      <c r="H6" s="16"/>
    </row>
    <row r="7" spans="1:8" ht="15">
      <c r="A7" s="120"/>
      <c r="B7" s="121"/>
      <c r="C7" s="15" t="s">
        <v>13</v>
      </c>
      <c r="D7" s="15"/>
      <c r="E7" s="18">
        <f>SUM(F7:G7)</f>
        <v>1920000</v>
      </c>
      <c r="F7" s="19">
        <v>960000</v>
      </c>
      <c r="G7" s="18">
        <v>960000</v>
      </c>
      <c r="H7" s="18">
        <f>SUM(I7:J7)</f>
        <v>0</v>
      </c>
    </row>
    <row r="8" spans="1:8" ht="60" customHeight="1">
      <c r="A8" s="120"/>
      <c r="B8" s="121"/>
      <c r="C8" s="20" t="s">
        <v>14</v>
      </c>
      <c r="D8" s="20"/>
      <c r="E8" s="21">
        <f>SUM(F8:G8)</f>
        <v>2590000</v>
      </c>
      <c r="F8" s="22">
        <v>1295000</v>
      </c>
      <c r="G8" s="21">
        <v>1295000</v>
      </c>
      <c r="H8" s="23">
        <f>SUM(I8:J8)</f>
        <v>0</v>
      </c>
    </row>
    <row r="9" spans="1:8" ht="13.5" customHeight="1">
      <c r="A9" s="122">
        <v>9</v>
      </c>
      <c r="B9" s="121" t="s">
        <v>24</v>
      </c>
      <c r="C9" s="24" t="s">
        <v>10</v>
      </c>
      <c r="D9" s="13" t="s">
        <v>20</v>
      </c>
      <c r="E9" s="14">
        <f>SUM(E10:E12)</f>
        <v>5757307</v>
      </c>
      <c r="F9" s="25">
        <f>SUM(F10:F12)</f>
        <v>2835000</v>
      </c>
      <c r="G9" s="14">
        <f>SUM(G10:G12)</f>
        <v>2835000</v>
      </c>
      <c r="H9" s="14">
        <f>SUM(I9:J9)</f>
        <v>0</v>
      </c>
    </row>
    <row r="10" spans="1:8" ht="15">
      <c r="A10" s="122"/>
      <c r="B10" s="121"/>
      <c r="C10" s="26" t="s">
        <v>12</v>
      </c>
      <c r="D10" s="15"/>
      <c r="E10" s="16">
        <v>1594654</v>
      </c>
      <c r="F10" s="17">
        <v>775500</v>
      </c>
      <c r="G10" s="16">
        <v>775500</v>
      </c>
      <c r="H10" s="16"/>
    </row>
    <row r="11" spans="1:8" ht="15">
      <c r="A11" s="122"/>
      <c r="B11" s="121"/>
      <c r="C11" s="26" t="s">
        <v>13</v>
      </c>
      <c r="D11" s="15"/>
      <c r="E11" s="18">
        <f>SUM(F11:G11)</f>
        <v>2568000</v>
      </c>
      <c r="F11" s="19">
        <v>1284000</v>
      </c>
      <c r="G11" s="18">
        <v>1284000</v>
      </c>
      <c r="H11" s="18">
        <f>SUM(I11:J11)</f>
        <v>0</v>
      </c>
    </row>
    <row r="12" spans="1:8" ht="15">
      <c r="A12" s="122"/>
      <c r="B12" s="121"/>
      <c r="C12" s="31" t="s">
        <v>14</v>
      </c>
      <c r="D12" s="32"/>
      <c r="E12" s="21">
        <v>1594653</v>
      </c>
      <c r="F12" s="22">
        <v>775500</v>
      </c>
      <c r="G12" s="21">
        <v>775500</v>
      </c>
      <c r="H12" s="23">
        <f>SUM(I12:J12)</f>
        <v>0</v>
      </c>
    </row>
    <row r="13" spans="1:8" ht="13.5" customHeight="1">
      <c r="A13" s="125">
        <v>14</v>
      </c>
      <c r="B13" s="121" t="s">
        <v>31</v>
      </c>
      <c r="C13" s="24" t="s">
        <v>10</v>
      </c>
      <c r="D13" s="13"/>
      <c r="E13" s="14">
        <f>SUM(E14:E16)</f>
        <v>415860</v>
      </c>
      <c r="F13" s="25">
        <f>SUM(F14:F16)</f>
        <v>200000</v>
      </c>
      <c r="G13" s="14">
        <f>SUM(G14:G16)</f>
        <v>0</v>
      </c>
      <c r="H13" s="14">
        <f>SUM(I13:J13)</f>
        <v>0</v>
      </c>
    </row>
    <row r="14" spans="1:8" ht="15">
      <c r="A14" s="125"/>
      <c r="B14" s="121"/>
      <c r="C14" s="26" t="s">
        <v>12</v>
      </c>
      <c r="D14" s="15" t="s">
        <v>17</v>
      </c>
      <c r="E14" s="16">
        <v>207930</v>
      </c>
      <c r="F14" s="17">
        <v>100000</v>
      </c>
      <c r="G14" s="16"/>
      <c r="H14" s="16"/>
    </row>
    <row r="15" spans="1:8" ht="15">
      <c r="A15" s="125"/>
      <c r="B15" s="121"/>
      <c r="C15" s="26" t="s">
        <v>13</v>
      </c>
      <c r="D15" s="15"/>
      <c r="E15" s="18">
        <f>SUM(F15:G15)</f>
        <v>0</v>
      </c>
      <c r="F15" s="19"/>
      <c r="G15" s="18"/>
      <c r="H15" s="18">
        <f>SUM(I15:J15)</f>
        <v>0</v>
      </c>
    </row>
    <row r="16" spans="1:8" ht="15">
      <c r="A16" s="125"/>
      <c r="B16" s="121"/>
      <c r="C16" s="27" t="s">
        <v>14</v>
      </c>
      <c r="D16" s="28"/>
      <c r="E16" s="23">
        <v>207930</v>
      </c>
      <c r="F16" s="29">
        <v>100000</v>
      </c>
      <c r="G16" s="23"/>
      <c r="H16" s="23">
        <f>SUM(I16:J16)</f>
        <v>0</v>
      </c>
    </row>
    <row r="17" spans="1:8" ht="13.5" customHeight="1">
      <c r="A17" s="127">
        <v>15</v>
      </c>
      <c r="B17" s="128" t="s">
        <v>32</v>
      </c>
      <c r="C17" s="26" t="s">
        <v>10</v>
      </c>
      <c r="D17" s="15"/>
      <c r="E17" s="18">
        <f>SUM(E18:E20)</f>
        <v>4865000</v>
      </c>
      <c r="F17" s="19">
        <f>SUM(F18:F20)</f>
        <v>1887550</v>
      </c>
      <c r="G17" s="18">
        <f>SUM(G18:G20)</f>
        <v>2922550</v>
      </c>
      <c r="H17" s="18">
        <f>SUM(I17:J17)</f>
        <v>0</v>
      </c>
    </row>
    <row r="18" spans="1:8" ht="15">
      <c r="A18" s="127"/>
      <c r="B18" s="128"/>
      <c r="C18" s="26" t="s">
        <v>12</v>
      </c>
      <c r="D18" s="15" t="s">
        <v>20</v>
      </c>
      <c r="E18" s="16">
        <v>2432500</v>
      </c>
      <c r="F18" s="17">
        <v>943775</v>
      </c>
      <c r="G18" s="16">
        <v>1461275</v>
      </c>
      <c r="H18" s="16"/>
    </row>
    <row r="19" spans="1:8" ht="15">
      <c r="A19" s="127"/>
      <c r="B19" s="128"/>
      <c r="C19" s="26" t="s">
        <v>13</v>
      </c>
      <c r="D19" s="15"/>
      <c r="E19" s="18">
        <f>SUM(F19:G19)</f>
        <v>0</v>
      </c>
      <c r="F19" s="19"/>
      <c r="G19" s="18"/>
      <c r="H19" s="18">
        <f>SUM(I19:J19)</f>
        <v>0</v>
      </c>
    </row>
    <row r="20" spans="1:8" ht="15">
      <c r="A20" s="127"/>
      <c r="B20" s="128"/>
      <c r="C20" s="26" t="s">
        <v>14</v>
      </c>
      <c r="D20" s="15"/>
      <c r="E20" s="30">
        <v>2432500</v>
      </c>
      <c r="F20" s="37">
        <v>943775</v>
      </c>
      <c r="G20" s="30">
        <v>1461275</v>
      </c>
      <c r="H20" s="30">
        <f>SUM(I20:J20)</f>
        <v>0</v>
      </c>
    </row>
    <row r="21" spans="1:8" ht="13.5" customHeight="1">
      <c r="A21" s="125">
        <v>16</v>
      </c>
      <c r="B21" s="121" t="s">
        <v>33</v>
      </c>
      <c r="C21" s="24" t="s">
        <v>10</v>
      </c>
      <c r="D21" s="13"/>
      <c r="E21" s="14">
        <f>SUM(E22:E24)</f>
        <v>3690000</v>
      </c>
      <c r="F21" s="25">
        <f>SUM(F22:F24)</f>
        <v>3510000</v>
      </c>
      <c r="G21" s="14">
        <f>SUM(G22:G24)</f>
        <v>0</v>
      </c>
      <c r="H21" s="14">
        <f>SUM(I21:J21)</f>
        <v>0</v>
      </c>
    </row>
    <row r="22" spans="1:8" ht="15">
      <c r="A22" s="125"/>
      <c r="B22" s="121"/>
      <c r="C22" s="26" t="s">
        <v>12</v>
      </c>
      <c r="D22" s="15" t="s">
        <v>17</v>
      </c>
      <c r="E22" s="16">
        <v>967500</v>
      </c>
      <c r="F22" s="17">
        <v>877500</v>
      </c>
      <c r="G22" s="16"/>
      <c r="H22" s="16"/>
    </row>
    <row r="23" spans="1:8" ht="15">
      <c r="A23" s="125"/>
      <c r="B23" s="121"/>
      <c r="C23" s="26" t="s">
        <v>13</v>
      </c>
      <c r="D23" s="15"/>
      <c r="E23" s="18">
        <f>SUM(F23:G23)</f>
        <v>0</v>
      </c>
      <c r="F23" s="19"/>
      <c r="G23" s="18"/>
      <c r="H23" s="18">
        <f>SUM(I23:J23)</f>
        <v>0</v>
      </c>
    </row>
    <row r="24" spans="1:8" ht="15">
      <c r="A24" s="125"/>
      <c r="B24" s="121"/>
      <c r="C24" s="27" t="s">
        <v>14</v>
      </c>
      <c r="D24" s="28"/>
      <c r="E24" s="23">
        <v>2722500</v>
      </c>
      <c r="F24" s="29">
        <v>2632500</v>
      </c>
      <c r="G24" s="23"/>
      <c r="H24" s="23">
        <f>SUM(I24:J24)</f>
        <v>0</v>
      </c>
    </row>
    <row r="25" spans="1:8" ht="13.5" customHeight="1">
      <c r="A25" s="125">
        <v>24</v>
      </c>
      <c r="B25" s="121" t="s">
        <v>42</v>
      </c>
      <c r="C25" s="24" t="s">
        <v>10</v>
      </c>
      <c r="D25" s="13"/>
      <c r="E25" s="14">
        <f>SUM(F25:G25)</f>
        <v>1580000</v>
      </c>
      <c r="F25" s="25">
        <f>SUM(F26:F28)</f>
        <v>1580000</v>
      </c>
      <c r="G25" s="14">
        <f>SUM(G26:G28)</f>
        <v>0</v>
      </c>
      <c r="H25" s="14">
        <f>SUM(I25:J25)</f>
        <v>0</v>
      </c>
    </row>
    <row r="26" spans="1:8" ht="15">
      <c r="A26" s="125"/>
      <c r="B26" s="121"/>
      <c r="C26" s="26" t="s">
        <v>12</v>
      </c>
      <c r="D26" s="15" t="s">
        <v>66</v>
      </c>
      <c r="E26" s="16">
        <v>790000</v>
      </c>
      <c r="F26" s="17">
        <v>790000</v>
      </c>
      <c r="G26" s="16"/>
      <c r="H26" s="16"/>
    </row>
    <row r="27" spans="1:8" ht="15">
      <c r="A27" s="125"/>
      <c r="B27" s="121"/>
      <c r="C27" s="53" t="s">
        <v>13</v>
      </c>
      <c r="D27" s="54"/>
      <c r="E27" s="18">
        <f>SUM(F27:G27)</f>
        <v>0</v>
      </c>
      <c r="F27" s="19"/>
      <c r="G27" s="18"/>
      <c r="H27" s="18">
        <f>SUM(I27:J27)</f>
        <v>0</v>
      </c>
    </row>
    <row r="28" spans="1:8" ht="15">
      <c r="A28" s="125"/>
      <c r="B28" s="121"/>
      <c r="C28" s="27" t="s">
        <v>14</v>
      </c>
      <c r="D28" s="28"/>
      <c r="E28" s="23">
        <f>SUM(F28:G28)</f>
        <v>790000</v>
      </c>
      <c r="F28" s="29">
        <v>790000</v>
      </c>
      <c r="G28" s="23"/>
      <c r="H28" s="23">
        <f>SUM(I28:J28)</f>
        <v>0</v>
      </c>
    </row>
  </sheetData>
  <mergeCells count="17">
    <mergeCell ref="A21:A24"/>
    <mergeCell ref="B21:B24"/>
    <mergeCell ref="A25:A28"/>
    <mergeCell ref="B25:B28"/>
    <mergeCell ref="A13:A16"/>
    <mergeCell ref="B13:B16"/>
    <mergeCell ref="A17:A20"/>
    <mergeCell ref="B17:B20"/>
    <mergeCell ref="F2:H2"/>
    <mergeCell ref="A5:A8"/>
    <mergeCell ref="B5:B8"/>
    <mergeCell ref="A9:A12"/>
    <mergeCell ref="B9:B12"/>
    <mergeCell ref="A2:A3"/>
    <mergeCell ref="B2:B3"/>
    <mergeCell ref="C2:C3"/>
    <mergeCell ref="E2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showZeros="0" workbookViewId="0" topLeftCell="A16">
      <selection activeCell="M36" sqref="M3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5.8515625" style="0" customWidth="1"/>
    <col min="4" max="4" width="13.421875" style="0" customWidth="1"/>
    <col min="5" max="5" width="11.8515625" style="0" customWidth="1"/>
    <col min="6" max="7" width="12.421875" style="0" customWidth="1"/>
    <col min="8" max="8" width="13.421875" style="0" customWidth="1"/>
  </cols>
  <sheetData>
    <row r="1" ht="12.75">
      <c r="F1" t="s">
        <v>0</v>
      </c>
    </row>
    <row r="2" spans="1:2" ht="18.75">
      <c r="A2" s="1" t="s">
        <v>1</v>
      </c>
      <c r="B2" s="1"/>
    </row>
    <row r="3" spans="1:2" ht="18.75">
      <c r="A3" s="1"/>
      <c r="B3" s="1" t="s">
        <v>67</v>
      </c>
    </row>
    <row r="4" spans="1:2" ht="18.75">
      <c r="A4" s="1"/>
      <c r="B4" s="1"/>
    </row>
    <row r="6" spans="1:8" ht="15" customHeight="1">
      <c r="A6" s="134" t="s">
        <v>2</v>
      </c>
      <c r="B6" s="135" t="s">
        <v>3</v>
      </c>
      <c r="C6" s="136" t="s">
        <v>4</v>
      </c>
      <c r="D6" s="137" t="s">
        <v>68</v>
      </c>
      <c r="E6" s="138" t="s">
        <v>7</v>
      </c>
      <c r="F6" s="138"/>
      <c r="G6" s="138"/>
      <c r="H6" s="138"/>
    </row>
    <row r="7" spans="1:8" ht="15.75">
      <c r="A7" s="134"/>
      <c r="B7" s="135"/>
      <c r="C7" s="136"/>
      <c r="D7" s="137"/>
      <c r="E7" s="80">
        <v>2008</v>
      </c>
      <c r="F7" s="81">
        <v>2009</v>
      </c>
      <c r="G7" s="80">
        <v>2010</v>
      </c>
      <c r="H7" s="80">
        <v>2011</v>
      </c>
    </row>
    <row r="8" spans="1:8" ht="12.75">
      <c r="A8" s="82">
        <v>1</v>
      </c>
      <c r="B8" s="83">
        <v>2</v>
      </c>
      <c r="C8" s="84">
        <v>3</v>
      </c>
      <c r="D8" s="83">
        <v>4</v>
      </c>
      <c r="E8" s="83">
        <v>6</v>
      </c>
      <c r="F8" s="85">
        <v>7</v>
      </c>
      <c r="G8" s="85"/>
      <c r="H8" s="83">
        <v>8</v>
      </c>
    </row>
    <row r="9" spans="1:8" ht="13.5" customHeight="1">
      <c r="A9" s="120">
        <v>1</v>
      </c>
      <c r="B9" s="121" t="s">
        <v>65</v>
      </c>
      <c r="C9" s="13" t="s">
        <v>10</v>
      </c>
      <c r="D9" s="14">
        <f aca="true" t="shared" si="0" ref="D9:D61">SUM(E9:H9)</f>
        <v>-210000</v>
      </c>
      <c r="E9" s="14">
        <f>SUM(E10:E12)</f>
        <v>-210000</v>
      </c>
      <c r="F9" s="41">
        <f>SUM(F10:F12)</f>
        <v>0</v>
      </c>
      <c r="G9" s="14"/>
      <c r="H9" s="14">
        <f>SUM(H10:H12)</f>
        <v>0</v>
      </c>
    </row>
    <row r="10" spans="1:8" ht="15">
      <c r="A10" s="120"/>
      <c r="B10" s="121"/>
      <c r="C10" s="15" t="s">
        <v>12</v>
      </c>
      <c r="D10" s="16">
        <f t="shared" si="0"/>
        <v>-105000</v>
      </c>
      <c r="E10" s="16">
        <v>-105000</v>
      </c>
      <c r="F10" s="17"/>
      <c r="G10" s="16"/>
      <c r="H10" s="16"/>
    </row>
    <row r="11" spans="1:8" ht="15">
      <c r="A11" s="120"/>
      <c r="B11" s="121"/>
      <c r="C11" s="15" t="s">
        <v>13</v>
      </c>
      <c r="D11" s="18">
        <f t="shared" si="0"/>
        <v>0</v>
      </c>
      <c r="E11" s="18"/>
      <c r="F11" s="19"/>
      <c r="G11" s="18"/>
      <c r="H11" s="18"/>
    </row>
    <row r="12" spans="1:8" ht="24.75" customHeight="1">
      <c r="A12" s="120"/>
      <c r="B12" s="121"/>
      <c r="C12" s="20" t="s">
        <v>14</v>
      </c>
      <c r="D12" s="21">
        <f t="shared" si="0"/>
        <v>-105000</v>
      </c>
      <c r="E12" s="21">
        <v>-105000</v>
      </c>
      <c r="F12" s="22"/>
      <c r="G12" s="21"/>
      <c r="H12" s="21"/>
    </row>
    <row r="13" spans="1:8" ht="13.5" customHeight="1">
      <c r="A13" s="122">
        <v>2</v>
      </c>
      <c r="B13" s="121" t="s">
        <v>15</v>
      </c>
      <c r="C13" s="24" t="s">
        <v>10</v>
      </c>
      <c r="D13" s="14">
        <f t="shared" si="0"/>
        <v>-350000</v>
      </c>
      <c r="E13" s="14">
        <f>SUM(E14:E16)</f>
        <v>-350000</v>
      </c>
      <c r="F13" s="25">
        <f>SUM(F14:F16)</f>
        <v>0</v>
      </c>
      <c r="G13" s="14"/>
      <c r="H13" s="14">
        <f>SUM(H14:H16)</f>
        <v>0</v>
      </c>
    </row>
    <row r="14" spans="1:8" ht="15">
      <c r="A14" s="122"/>
      <c r="B14" s="121"/>
      <c r="C14" s="26" t="s">
        <v>12</v>
      </c>
      <c r="D14" s="16">
        <f t="shared" si="0"/>
        <v>-175000</v>
      </c>
      <c r="E14" s="16">
        <v>-175000</v>
      </c>
      <c r="F14" s="17"/>
      <c r="G14" s="16"/>
      <c r="H14" s="16"/>
    </row>
    <row r="15" spans="1:8" ht="15">
      <c r="A15" s="122"/>
      <c r="B15" s="121"/>
      <c r="C15" s="26" t="s">
        <v>13</v>
      </c>
      <c r="D15" s="18">
        <f t="shared" si="0"/>
        <v>0</v>
      </c>
      <c r="E15" s="18"/>
      <c r="F15" s="19"/>
      <c r="G15" s="18"/>
      <c r="H15" s="18"/>
    </row>
    <row r="16" spans="1:8" ht="15">
      <c r="A16" s="122"/>
      <c r="B16" s="121"/>
      <c r="C16" s="27" t="s">
        <v>14</v>
      </c>
      <c r="D16" s="23">
        <f t="shared" si="0"/>
        <v>-175000</v>
      </c>
      <c r="E16" s="23">
        <v>-175000</v>
      </c>
      <c r="F16" s="29"/>
      <c r="G16" s="23"/>
      <c r="H16" s="23"/>
    </row>
    <row r="17" spans="1:8" ht="13.5" customHeight="1">
      <c r="A17" s="122">
        <v>3</v>
      </c>
      <c r="B17" s="121" t="s">
        <v>16</v>
      </c>
      <c r="C17" s="26" t="s">
        <v>10</v>
      </c>
      <c r="D17" s="18">
        <f t="shared" si="0"/>
        <v>-391000</v>
      </c>
      <c r="E17" s="18">
        <f>SUM(E18:E20)</f>
        <v>-391000</v>
      </c>
      <c r="F17" s="19">
        <f>SUM(F18:F20)</f>
        <v>0</v>
      </c>
      <c r="G17" s="18"/>
      <c r="H17" s="18">
        <f>SUM(H18:H20)</f>
        <v>0</v>
      </c>
    </row>
    <row r="18" spans="1:8" ht="15">
      <c r="A18" s="122"/>
      <c r="B18" s="121"/>
      <c r="C18" s="26" t="s">
        <v>12</v>
      </c>
      <c r="D18" s="16">
        <f t="shared" si="0"/>
        <v>-195000</v>
      </c>
      <c r="E18" s="16">
        <v>-195000</v>
      </c>
      <c r="F18" s="17"/>
      <c r="G18" s="16"/>
      <c r="H18" s="16"/>
    </row>
    <row r="19" spans="1:8" ht="15">
      <c r="A19" s="122"/>
      <c r="B19" s="121"/>
      <c r="C19" s="26" t="s">
        <v>13</v>
      </c>
      <c r="D19" s="18">
        <f t="shared" si="0"/>
        <v>0</v>
      </c>
      <c r="E19" s="18"/>
      <c r="F19" s="19"/>
      <c r="G19" s="18"/>
      <c r="H19" s="18"/>
    </row>
    <row r="20" spans="1:8" ht="15">
      <c r="A20" s="122"/>
      <c r="B20" s="121"/>
      <c r="C20" s="26" t="s">
        <v>14</v>
      </c>
      <c r="D20" s="23">
        <f t="shared" si="0"/>
        <v>-196000</v>
      </c>
      <c r="E20" s="23">
        <v>-196000</v>
      </c>
      <c r="F20" s="29"/>
      <c r="G20" s="23"/>
      <c r="H20" s="23"/>
    </row>
    <row r="21" spans="1:8" ht="13.5" customHeight="1">
      <c r="A21" s="122">
        <v>4</v>
      </c>
      <c r="B21" s="121" t="s">
        <v>18</v>
      </c>
      <c r="C21" s="24" t="s">
        <v>10</v>
      </c>
      <c r="D21" s="18">
        <f t="shared" si="0"/>
        <v>2160</v>
      </c>
      <c r="E21" s="18">
        <f>SUM(E22:E24)</f>
        <v>2160</v>
      </c>
      <c r="F21" s="19">
        <f>SUM(F22:F24)</f>
        <v>0</v>
      </c>
      <c r="G21" s="18"/>
      <c r="H21" s="18">
        <f>SUM(H22:H24)</f>
        <v>0</v>
      </c>
    </row>
    <row r="22" spans="1:8" ht="15">
      <c r="A22" s="122"/>
      <c r="B22" s="121"/>
      <c r="C22" s="26" t="s">
        <v>12</v>
      </c>
      <c r="D22" s="16">
        <f t="shared" si="0"/>
        <v>-750</v>
      </c>
      <c r="E22" s="16">
        <v>-750</v>
      </c>
      <c r="F22" s="17"/>
      <c r="G22" s="16"/>
      <c r="H22" s="16"/>
    </row>
    <row r="23" spans="1:8" ht="15">
      <c r="A23" s="122"/>
      <c r="B23" s="121"/>
      <c r="C23" s="26" t="s">
        <v>13</v>
      </c>
      <c r="D23" s="18">
        <f t="shared" si="0"/>
        <v>0</v>
      </c>
      <c r="E23" s="18"/>
      <c r="F23" s="19"/>
      <c r="G23" s="18"/>
      <c r="H23" s="18"/>
    </row>
    <row r="24" spans="1:8" ht="22.5" customHeight="1">
      <c r="A24" s="122"/>
      <c r="B24" s="121"/>
      <c r="C24" s="31" t="s">
        <v>14</v>
      </c>
      <c r="D24" s="21">
        <f t="shared" si="0"/>
        <v>2910</v>
      </c>
      <c r="E24" s="21">
        <v>2910</v>
      </c>
      <c r="F24" s="22"/>
      <c r="G24" s="21"/>
      <c r="H24" s="21"/>
    </row>
    <row r="25" spans="1:8" ht="13.5" customHeight="1">
      <c r="A25" s="125">
        <v>5</v>
      </c>
      <c r="B25" s="121" t="s">
        <v>19</v>
      </c>
      <c r="C25" s="24" t="s">
        <v>10</v>
      </c>
      <c r="D25" s="14">
        <f t="shared" si="0"/>
        <v>-48000</v>
      </c>
      <c r="E25" s="14">
        <f>SUM(E26:E28)</f>
        <v>-48000</v>
      </c>
      <c r="F25" s="25">
        <f>SUM(F26:F28)</f>
        <v>0</v>
      </c>
      <c r="G25" s="14"/>
      <c r="H25" s="14">
        <f>SUM(H26:H28)</f>
        <v>0</v>
      </c>
    </row>
    <row r="26" spans="1:8" ht="15">
      <c r="A26" s="125"/>
      <c r="B26" s="121"/>
      <c r="C26" s="26" t="s">
        <v>12</v>
      </c>
      <c r="D26" s="16">
        <f t="shared" si="0"/>
        <v>-23000</v>
      </c>
      <c r="E26" s="16">
        <v>-23000</v>
      </c>
      <c r="F26" s="17"/>
      <c r="G26" s="16"/>
      <c r="H26" s="16"/>
    </row>
    <row r="27" spans="1:8" ht="15">
      <c r="A27" s="125"/>
      <c r="B27" s="121"/>
      <c r="C27" s="26" t="s">
        <v>13</v>
      </c>
      <c r="D27" s="18">
        <f t="shared" si="0"/>
        <v>0</v>
      </c>
      <c r="E27" s="18"/>
      <c r="F27" s="19"/>
      <c r="G27" s="18"/>
      <c r="H27" s="18"/>
    </row>
    <row r="28" spans="1:8" ht="29.25" customHeight="1">
      <c r="A28" s="125"/>
      <c r="B28" s="121"/>
      <c r="C28" s="31" t="s">
        <v>14</v>
      </c>
      <c r="D28" s="21">
        <f t="shared" si="0"/>
        <v>-25000</v>
      </c>
      <c r="E28" s="21">
        <v>-25000</v>
      </c>
      <c r="F28" s="22"/>
      <c r="G28" s="21"/>
      <c r="H28" s="21"/>
    </row>
    <row r="29" spans="1:8" ht="13.5" customHeight="1">
      <c r="A29" s="126">
        <v>6</v>
      </c>
      <c r="B29" s="133" t="s">
        <v>21</v>
      </c>
      <c r="C29" s="26" t="s">
        <v>10</v>
      </c>
      <c r="D29" s="18">
        <f t="shared" si="0"/>
        <v>0</v>
      </c>
      <c r="E29" s="18">
        <f>SUM(E30:E32)</f>
        <v>0</v>
      </c>
      <c r="F29" s="19">
        <f>SUM(F30:F32)</f>
        <v>0</v>
      </c>
      <c r="G29" s="18"/>
      <c r="H29" s="18">
        <f>SUM(H30:H32)</f>
        <v>0</v>
      </c>
    </row>
    <row r="30" spans="1:8" ht="15">
      <c r="A30" s="126"/>
      <c r="B30" s="133"/>
      <c r="C30" s="26" t="s">
        <v>12</v>
      </c>
      <c r="D30" s="16">
        <f t="shared" si="0"/>
        <v>0</v>
      </c>
      <c r="E30" s="16"/>
      <c r="F30" s="17"/>
      <c r="G30" s="16"/>
      <c r="H30" s="16"/>
    </row>
    <row r="31" spans="1:8" ht="15">
      <c r="A31" s="126"/>
      <c r="B31" s="133"/>
      <c r="C31" s="26" t="s">
        <v>13</v>
      </c>
      <c r="D31" s="18">
        <f t="shared" si="0"/>
        <v>0</v>
      </c>
      <c r="E31" s="18"/>
      <c r="F31" s="19"/>
      <c r="G31" s="18"/>
      <c r="H31" s="18"/>
    </row>
    <row r="32" spans="1:8" ht="25.5" customHeight="1">
      <c r="A32" s="126"/>
      <c r="B32" s="133"/>
      <c r="C32" s="31" t="s">
        <v>14</v>
      </c>
      <c r="D32" s="21">
        <f t="shared" si="0"/>
        <v>0</v>
      </c>
      <c r="E32" s="21"/>
      <c r="F32" s="22"/>
      <c r="G32" s="21"/>
      <c r="H32" s="21"/>
    </row>
    <row r="33" spans="1:8" ht="13.5" customHeight="1">
      <c r="A33" s="126">
        <v>7</v>
      </c>
      <c r="B33" s="121" t="s">
        <v>22</v>
      </c>
      <c r="C33" s="26" t="s">
        <v>10</v>
      </c>
      <c r="D33" s="18">
        <f t="shared" si="0"/>
        <v>-5000</v>
      </c>
      <c r="E33" s="18">
        <f>SUM(E34:E36)</f>
        <v>-5000</v>
      </c>
      <c r="F33" s="19">
        <f>SUM(F34:F36)</f>
        <v>0</v>
      </c>
      <c r="G33" s="14"/>
      <c r="H33" s="77">
        <f>SUM(H34:H36)</f>
        <v>0</v>
      </c>
    </row>
    <row r="34" spans="1:8" ht="15">
      <c r="A34" s="126"/>
      <c r="B34" s="121"/>
      <c r="C34" s="26" t="s">
        <v>12</v>
      </c>
      <c r="D34" s="16">
        <f t="shared" si="0"/>
        <v>-1500</v>
      </c>
      <c r="E34" s="16">
        <v>-1500</v>
      </c>
      <c r="F34" s="17"/>
      <c r="G34" s="16"/>
      <c r="H34" s="76"/>
    </row>
    <row r="35" spans="1:8" ht="15">
      <c r="A35" s="126"/>
      <c r="B35" s="121"/>
      <c r="C35" s="26" t="s">
        <v>13</v>
      </c>
      <c r="D35" s="18">
        <f t="shared" si="0"/>
        <v>0</v>
      </c>
      <c r="E35" s="18"/>
      <c r="F35" s="19"/>
      <c r="G35" s="18"/>
      <c r="H35" s="77"/>
    </row>
    <row r="36" spans="1:8" ht="15">
      <c r="A36" s="126"/>
      <c r="B36" s="121"/>
      <c r="C36" s="27" t="s">
        <v>14</v>
      </c>
      <c r="D36" s="23">
        <f t="shared" si="0"/>
        <v>-3500</v>
      </c>
      <c r="E36" s="23">
        <v>-3500</v>
      </c>
      <c r="F36" s="29"/>
      <c r="G36" s="23"/>
      <c r="H36" s="78"/>
    </row>
    <row r="37" spans="1:8" ht="13.5" customHeight="1">
      <c r="A37" s="127">
        <v>8</v>
      </c>
      <c r="B37" s="121" t="s">
        <v>23</v>
      </c>
      <c r="C37" s="26" t="s">
        <v>10</v>
      </c>
      <c r="D37" s="18">
        <f t="shared" si="0"/>
        <v>-28000</v>
      </c>
      <c r="E37" s="18">
        <f>SUM(E38:E40)</f>
        <v>-28000</v>
      </c>
      <c r="F37" s="19">
        <f>SUM(F38:F40)</f>
        <v>0</v>
      </c>
      <c r="G37" s="14"/>
      <c r="H37" s="77">
        <f>SUM(H38:H40)</f>
        <v>0</v>
      </c>
    </row>
    <row r="38" spans="1:8" ht="15">
      <c r="A38" s="127"/>
      <c r="B38" s="121"/>
      <c r="C38" s="26" t="s">
        <v>12</v>
      </c>
      <c r="D38" s="30">
        <f t="shared" si="0"/>
        <v>-13000</v>
      </c>
      <c r="E38" s="30">
        <v>-13000</v>
      </c>
      <c r="F38" s="37"/>
      <c r="G38" s="30"/>
      <c r="H38" s="86"/>
    </row>
    <row r="39" spans="1:8" ht="15">
      <c r="A39" s="127"/>
      <c r="B39" s="121"/>
      <c r="C39" s="26" t="s">
        <v>13</v>
      </c>
      <c r="D39" s="16">
        <f t="shared" si="0"/>
        <v>0</v>
      </c>
      <c r="E39" s="16"/>
      <c r="F39" s="17"/>
      <c r="G39" s="16"/>
      <c r="H39" s="76"/>
    </row>
    <row r="40" spans="1:8" ht="15">
      <c r="A40" s="127"/>
      <c r="B40" s="121"/>
      <c r="C40" s="33" t="s">
        <v>14</v>
      </c>
      <c r="D40" s="38">
        <f t="shared" si="0"/>
        <v>-15000</v>
      </c>
      <c r="E40" s="38">
        <v>-15000</v>
      </c>
      <c r="F40" s="39"/>
      <c r="G40" s="38"/>
      <c r="H40" s="87"/>
    </row>
    <row r="41" spans="1:8" ht="13.5" customHeight="1">
      <c r="A41" s="122">
        <v>9</v>
      </c>
      <c r="B41" s="121" t="s">
        <v>24</v>
      </c>
      <c r="C41" s="24" t="s">
        <v>10</v>
      </c>
      <c r="D41" s="14">
        <f t="shared" si="0"/>
        <v>-12693</v>
      </c>
      <c r="E41" s="14">
        <f>+SUM(E42:E44)</f>
        <v>-12693</v>
      </c>
      <c r="F41" s="25">
        <f>SUM(F42:F44)</f>
        <v>0</v>
      </c>
      <c r="G41" s="14"/>
      <c r="H41" s="75">
        <f>SUM(H42:H44)</f>
        <v>0</v>
      </c>
    </row>
    <row r="42" spans="1:8" ht="15">
      <c r="A42" s="122"/>
      <c r="B42" s="121"/>
      <c r="C42" s="26" t="s">
        <v>12</v>
      </c>
      <c r="D42" s="16">
        <f t="shared" si="0"/>
        <v>-6346</v>
      </c>
      <c r="E42" s="16">
        <v>-6346</v>
      </c>
      <c r="F42" s="17"/>
      <c r="G42" s="16"/>
      <c r="H42" s="76"/>
    </row>
    <row r="43" spans="1:8" ht="15">
      <c r="A43" s="122"/>
      <c r="B43" s="121"/>
      <c r="C43" s="26" t="s">
        <v>13</v>
      </c>
      <c r="D43" s="18">
        <f t="shared" si="0"/>
        <v>0</v>
      </c>
      <c r="E43" s="18"/>
      <c r="F43" s="19"/>
      <c r="G43" s="18"/>
      <c r="H43" s="77"/>
    </row>
    <row r="44" spans="1:8" ht="24.75" customHeight="1">
      <c r="A44" s="122"/>
      <c r="B44" s="121"/>
      <c r="C44" s="31" t="s">
        <v>14</v>
      </c>
      <c r="D44" s="21">
        <f t="shared" si="0"/>
        <v>-6347</v>
      </c>
      <c r="E44" s="21">
        <v>-6347</v>
      </c>
      <c r="F44" s="22"/>
      <c r="G44" s="21"/>
      <c r="H44" s="88"/>
    </row>
    <row r="45" spans="1:8" ht="13.5" customHeight="1">
      <c r="A45" s="125">
        <v>10</v>
      </c>
      <c r="B45" s="121" t="s">
        <v>25</v>
      </c>
      <c r="C45" s="24" t="s">
        <v>10</v>
      </c>
      <c r="D45" s="14">
        <f t="shared" si="0"/>
        <v>-50000</v>
      </c>
      <c r="E45" s="14">
        <f>+SUM(E46:E48)</f>
        <v>-50000</v>
      </c>
      <c r="F45" s="25">
        <f>SUM(F46:F48)</f>
        <v>0</v>
      </c>
      <c r="G45" s="14"/>
      <c r="H45" s="75">
        <f>SUM(H46:H48)</f>
        <v>0</v>
      </c>
    </row>
    <row r="46" spans="1:8" ht="15">
      <c r="A46" s="125"/>
      <c r="B46" s="121"/>
      <c r="C46" s="26" t="s">
        <v>12</v>
      </c>
      <c r="D46" s="16">
        <f t="shared" si="0"/>
        <v>-25000</v>
      </c>
      <c r="E46" s="16">
        <v>-25000</v>
      </c>
      <c r="F46" s="17"/>
      <c r="G46" s="16"/>
      <c r="H46" s="76"/>
    </row>
    <row r="47" spans="1:8" ht="15">
      <c r="A47" s="125"/>
      <c r="B47" s="121"/>
      <c r="C47" s="26" t="s">
        <v>13</v>
      </c>
      <c r="D47" s="18">
        <f t="shared" si="0"/>
        <v>0</v>
      </c>
      <c r="E47" s="18"/>
      <c r="F47" s="19"/>
      <c r="G47" s="18"/>
      <c r="H47" s="77"/>
    </row>
    <row r="48" spans="1:8" ht="23.25" customHeight="1">
      <c r="A48" s="125"/>
      <c r="B48" s="121"/>
      <c r="C48" s="31" t="s">
        <v>14</v>
      </c>
      <c r="D48" s="21">
        <f t="shared" si="0"/>
        <v>-25000</v>
      </c>
      <c r="E48" s="21">
        <v>-25000</v>
      </c>
      <c r="F48" s="22"/>
      <c r="G48" s="21"/>
      <c r="H48" s="88"/>
    </row>
    <row r="49" spans="1:8" ht="13.5" customHeight="1">
      <c r="A49" s="123">
        <v>11</v>
      </c>
      <c r="B49" s="124" t="s">
        <v>26</v>
      </c>
      <c r="C49" s="24" t="s">
        <v>10</v>
      </c>
      <c r="D49" s="14">
        <f t="shared" si="0"/>
        <v>-5342</v>
      </c>
      <c r="E49" s="14">
        <f>SUM(E50:E52)</f>
        <v>-5342</v>
      </c>
      <c r="F49" s="25">
        <f>SUM(F50:F52)</f>
        <v>0</v>
      </c>
      <c r="G49" s="14"/>
      <c r="H49" s="89">
        <f>SUM(H50:H52)</f>
        <v>0</v>
      </c>
    </row>
    <row r="50" spans="1:8" ht="15">
      <c r="A50" s="123"/>
      <c r="B50" s="124"/>
      <c r="C50" s="26" t="s">
        <v>12</v>
      </c>
      <c r="D50" s="16">
        <f t="shared" si="0"/>
        <v>-1842</v>
      </c>
      <c r="E50" s="16">
        <v>-1842</v>
      </c>
      <c r="F50" s="17"/>
      <c r="G50" s="16"/>
      <c r="H50" s="76"/>
    </row>
    <row r="51" spans="1:8" ht="15">
      <c r="A51" s="123"/>
      <c r="B51" s="124"/>
      <c r="C51" s="26" t="s">
        <v>13</v>
      </c>
      <c r="D51" s="18">
        <f t="shared" si="0"/>
        <v>0</v>
      </c>
      <c r="E51" s="18"/>
      <c r="F51" s="19"/>
      <c r="G51" s="18"/>
      <c r="H51" s="77"/>
    </row>
    <row r="52" spans="1:8" ht="25.5" customHeight="1">
      <c r="A52" s="123"/>
      <c r="B52" s="124"/>
      <c r="C52" s="33" t="s">
        <v>14</v>
      </c>
      <c r="D52" s="35">
        <f t="shared" si="0"/>
        <v>-3500</v>
      </c>
      <c r="E52" s="35">
        <v>-3500</v>
      </c>
      <c r="F52" s="36"/>
      <c r="G52" s="35"/>
      <c r="H52" s="90"/>
    </row>
    <row r="53" spans="1:8" ht="13.5" customHeight="1">
      <c r="A53" s="125">
        <v>12</v>
      </c>
      <c r="B53" s="121" t="s">
        <v>69</v>
      </c>
      <c r="C53" s="24" t="s">
        <v>10</v>
      </c>
      <c r="D53" s="14">
        <f t="shared" si="0"/>
        <v>-319387</v>
      </c>
      <c r="E53" s="14">
        <f>SUM(E54:E56)</f>
        <v>-319387</v>
      </c>
      <c r="F53" s="25">
        <f>SUM(F54:F56)</f>
        <v>0</v>
      </c>
      <c r="G53" s="14"/>
      <c r="H53" s="75">
        <f>SUM(H54:H56)</f>
        <v>0</v>
      </c>
    </row>
    <row r="54" spans="1:8" ht="15">
      <c r="A54" s="125"/>
      <c r="B54" s="121"/>
      <c r="C54" s="26" t="s">
        <v>12</v>
      </c>
      <c r="D54" s="16">
        <f t="shared" si="0"/>
        <v>-74387</v>
      </c>
      <c r="E54" s="16">
        <v>-74387</v>
      </c>
      <c r="F54" s="17"/>
      <c r="G54" s="16"/>
      <c r="H54" s="76"/>
    </row>
    <row r="55" spans="1:8" ht="15">
      <c r="A55" s="125"/>
      <c r="B55" s="121"/>
      <c r="C55" s="26" t="s">
        <v>13</v>
      </c>
      <c r="D55" s="18">
        <f t="shared" si="0"/>
        <v>-245000</v>
      </c>
      <c r="E55" s="18">
        <v>-245000</v>
      </c>
      <c r="F55" s="19"/>
      <c r="G55" s="18"/>
      <c r="H55" s="77"/>
    </row>
    <row r="56" spans="1:8" ht="15">
      <c r="A56" s="125"/>
      <c r="B56" s="121"/>
      <c r="C56" s="27" t="s">
        <v>14</v>
      </c>
      <c r="D56" s="23">
        <f t="shared" si="0"/>
        <v>0</v>
      </c>
      <c r="E56" s="23"/>
      <c r="F56" s="29"/>
      <c r="G56" s="23"/>
      <c r="H56" s="78"/>
    </row>
    <row r="57" spans="1:8" ht="13.5" customHeight="1">
      <c r="A57" s="139">
        <v>13</v>
      </c>
      <c r="B57" s="128" t="s">
        <v>29</v>
      </c>
      <c r="C57" s="26" t="s">
        <v>10</v>
      </c>
      <c r="D57" s="18">
        <f t="shared" si="0"/>
        <v>-42660</v>
      </c>
      <c r="E57" s="18">
        <f>SUM(E58:E60)</f>
        <v>-42660</v>
      </c>
      <c r="F57" s="19">
        <f>SUM(F58:F60)</f>
        <v>0</v>
      </c>
      <c r="G57" s="18"/>
      <c r="H57" s="77">
        <f>SUM(H58:H60)</f>
        <v>0</v>
      </c>
    </row>
    <row r="58" spans="1:8" ht="15">
      <c r="A58" s="139"/>
      <c r="B58" s="128"/>
      <c r="C58" s="26" t="s">
        <v>12</v>
      </c>
      <c r="D58" s="16">
        <f t="shared" si="0"/>
        <v>-42660</v>
      </c>
      <c r="E58" s="16">
        <v>-42660</v>
      </c>
      <c r="F58" s="17"/>
      <c r="G58" s="16"/>
      <c r="H58" s="76"/>
    </row>
    <row r="59" spans="1:8" ht="15">
      <c r="A59" s="139"/>
      <c r="B59" s="128"/>
      <c r="C59" s="26" t="s">
        <v>13</v>
      </c>
      <c r="D59" s="18">
        <f t="shared" si="0"/>
        <v>0</v>
      </c>
      <c r="E59" s="18"/>
      <c r="F59" s="19"/>
      <c r="G59" s="18"/>
      <c r="H59" s="77"/>
    </row>
    <row r="60" spans="1:8" ht="15">
      <c r="A60" s="139"/>
      <c r="B60" s="128"/>
      <c r="C60" s="26" t="s">
        <v>14</v>
      </c>
      <c r="D60" s="30">
        <f t="shared" si="0"/>
        <v>0</v>
      </c>
      <c r="E60" s="30"/>
      <c r="F60" s="37"/>
      <c r="G60" s="30"/>
      <c r="H60" s="86"/>
    </row>
    <row r="61" spans="1:8" ht="13.5" customHeight="1">
      <c r="A61" s="140">
        <v>14</v>
      </c>
      <c r="B61" s="124" t="s">
        <v>70</v>
      </c>
      <c r="C61" s="24" t="s">
        <v>10</v>
      </c>
      <c r="D61" s="14">
        <f t="shared" si="0"/>
        <v>0</v>
      </c>
      <c r="E61" s="14">
        <f>SUM(E62:E64)</f>
        <v>0</v>
      </c>
      <c r="F61" s="25">
        <f>SUM(F62:F64)</f>
        <v>0</v>
      </c>
      <c r="G61" s="14"/>
      <c r="H61" s="75">
        <f>SUM(H62:H64)</f>
        <v>0</v>
      </c>
    </row>
    <row r="62" spans="1:8" ht="15">
      <c r="A62" s="140"/>
      <c r="B62" s="124"/>
      <c r="C62" s="26" t="s">
        <v>12</v>
      </c>
      <c r="D62" s="16">
        <f>+SUM(E62:H62)</f>
        <v>0</v>
      </c>
      <c r="E62" s="16"/>
      <c r="F62" s="17"/>
      <c r="G62" s="16"/>
      <c r="H62" s="76"/>
    </row>
    <row r="63" spans="1:8" ht="15">
      <c r="A63" s="140"/>
      <c r="B63" s="124"/>
      <c r="C63" s="26" t="s">
        <v>13</v>
      </c>
      <c r="D63" s="18"/>
      <c r="E63" s="18"/>
      <c r="F63" s="19"/>
      <c r="G63" s="18"/>
      <c r="H63" s="77"/>
    </row>
    <row r="64" spans="1:8" ht="15">
      <c r="A64" s="140"/>
      <c r="B64" s="124"/>
      <c r="C64" s="26" t="s">
        <v>14</v>
      </c>
      <c r="D64" s="30">
        <f aca="true" t="shared" si="1" ref="D64:D101">SUM(E64:H64)</f>
        <v>0</v>
      </c>
      <c r="E64" s="30"/>
      <c r="F64" s="37"/>
      <c r="G64" s="30"/>
      <c r="H64" s="86"/>
    </row>
    <row r="65" spans="1:8" ht="13.5" customHeight="1">
      <c r="A65" s="125">
        <v>15</v>
      </c>
      <c r="B65" s="121" t="s">
        <v>44</v>
      </c>
      <c r="C65" s="24" t="s">
        <v>10</v>
      </c>
      <c r="D65" s="14">
        <f t="shared" si="1"/>
        <v>0</v>
      </c>
      <c r="E65" s="14">
        <f>SUM(E66:E68)</f>
        <v>0</v>
      </c>
      <c r="F65" s="25">
        <f>SUM(F66:F68)</f>
        <v>0</v>
      </c>
      <c r="G65" s="14"/>
      <c r="H65" s="75">
        <f>SUM(H66:H68)</f>
        <v>0</v>
      </c>
    </row>
    <row r="66" spans="1:8" ht="15">
      <c r="A66" s="125"/>
      <c r="B66" s="121"/>
      <c r="C66" s="26" t="s">
        <v>12</v>
      </c>
      <c r="D66" s="16">
        <f t="shared" si="1"/>
        <v>0</v>
      </c>
      <c r="E66" s="16"/>
      <c r="F66" s="17"/>
      <c r="G66" s="16"/>
      <c r="H66" s="76"/>
    </row>
    <row r="67" spans="1:8" ht="15">
      <c r="A67" s="125"/>
      <c r="B67" s="121"/>
      <c r="C67" s="26" t="s">
        <v>13</v>
      </c>
      <c r="D67" s="18">
        <f t="shared" si="1"/>
        <v>0</v>
      </c>
      <c r="E67" s="18"/>
      <c r="F67" s="19"/>
      <c r="G67" s="18"/>
      <c r="H67" s="77"/>
    </row>
    <row r="68" spans="1:8" ht="15">
      <c r="A68" s="125"/>
      <c r="B68" s="121"/>
      <c r="C68" s="27" t="s">
        <v>14</v>
      </c>
      <c r="D68" s="23">
        <f t="shared" si="1"/>
        <v>0</v>
      </c>
      <c r="E68" s="23"/>
      <c r="F68" s="29"/>
      <c r="G68" s="23"/>
      <c r="H68" s="78"/>
    </row>
    <row r="69" spans="1:8" ht="13.5" customHeight="1">
      <c r="A69" s="139">
        <v>16</v>
      </c>
      <c r="B69" s="141" t="s">
        <v>31</v>
      </c>
      <c r="C69" s="26" t="s">
        <v>10</v>
      </c>
      <c r="D69" s="18">
        <f t="shared" si="1"/>
        <v>0</v>
      </c>
      <c r="E69" s="18">
        <f>SUM(E70:E72)</f>
        <v>0</v>
      </c>
      <c r="F69" s="19">
        <f>SUM(F70:F72)</f>
        <v>0</v>
      </c>
      <c r="G69" s="18"/>
      <c r="H69" s="77">
        <f>SUM(H70:H72)</f>
        <v>0</v>
      </c>
    </row>
    <row r="70" spans="1:8" ht="15">
      <c r="A70" s="139"/>
      <c r="B70" s="141"/>
      <c r="C70" s="26" t="s">
        <v>12</v>
      </c>
      <c r="D70" s="16">
        <f t="shared" si="1"/>
        <v>0</v>
      </c>
      <c r="E70" s="16"/>
      <c r="F70" s="17"/>
      <c r="G70" s="16"/>
      <c r="H70" s="76"/>
    </row>
    <row r="71" spans="1:8" ht="15">
      <c r="A71" s="139"/>
      <c r="B71" s="141"/>
      <c r="C71" s="26" t="s">
        <v>13</v>
      </c>
      <c r="D71" s="18">
        <f t="shared" si="1"/>
        <v>0</v>
      </c>
      <c r="E71" s="18"/>
      <c r="F71" s="19"/>
      <c r="G71" s="18"/>
      <c r="H71" s="77"/>
    </row>
    <row r="72" spans="1:8" ht="15">
      <c r="A72" s="139"/>
      <c r="B72" s="141"/>
      <c r="C72" s="91" t="s">
        <v>14</v>
      </c>
      <c r="D72" s="92">
        <f t="shared" si="1"/>
        <v>0</v>
      </c>
      <c r="E72" s="92"/>
      <c r="F72" s="93"/>
      <c r="G72" s="92"/>
      <c r="H72" s="94"/>
    </row>
    <row r="73" spans="1:8" ht="13.5" customHeight="1">
      <c r="A73" s="142">
        <v>17</v>
      </c>
      <c r="B73" s="143" t="s">
        <v>32</v>
      </c>
      <c r="C73" s="95" t="s">
        <v>10</v>
      </c>
      <c r="D73" s="96">
        <f t="shared" si="1"/>
        <v>-845100</v>
      </c>
      <c r="E73" s="96">
        <f>SUM(E74:E76)</f>
        <v>-845100</v>
      </c>
      <c r="F73" s="97">
        <f>SUM(F74:F76)</f>
        <v>0</v>
      </c>
      <c r="G73" s="96"/>
      <c r="H73" s="98">
        <f>SUM(H74:H76)</f>
        <v>0</v>
      </c>
    </row>
    <row r="74" spans="1:8" ht="15">
      <c r="A74" s="142"/>
      <c r="B74" s="143"/>
      <c r="C74" s="26" t="s">
        <v>12</v>
      </c>
      <c r="D74" s="16">
        <f t="shared" si="1"/>
        <v>-422550</v>
      </c>
      <c r="E74" s="16">
        <v>-422550</v>
      </c>
      <c r="F74" s="17"/>
      <c r="G74" s="16"/>
      <c r="H74" s="76"/>
    </row>
    <row r="75" spans="1:8" ht="15">
      <c r="A75" s="142"/>
      <c r="B75" s="143"/>
      <c r="C75" s="26" t="s">
        <v>13</v>
      </c>
      <c r="D75" s="18">
        <f t="shared" si="1"/>
        <v>0</v>
      </c>
      <c r="E75" s="18"/>
      <c r="F75" s="19"/>
      <c r="G75" s="18"/>
      <c r="H75" s="77"/>
    </row>
    <row r="76" spans="1:8" ht="15">
      <c r="A76" s="142"/>
      <c r="B76" s="143"/>
      <c r="C76" s="91" t="s">
        <v>14</v>
      </c>
      <c r="D76" s="92">
        <f t="shared" si="1"/>
        <v>-422550</v>
      </c>
      <c r="E76" s="92">
        <v>-422550</v>
      </c>
      <c r="F76" s="93"/>
      <c r="G76" s="92"/>
      <c r="H76" s="94"/>
    </row>
    <row r="77" spans="1:8" ht="13.5" customHeight="1">
      <c r="A77" s="142">
        <v>18</v>
      </c>
      <c r="B77" s="143" t="s">
        <v>33</v>
      </c>
      <c r="C77" s="95" t="s">
        <v>10</v>
      </c>
      <c r="D77" s="96">
        <f t="shared" si="1"/>
        <v>-720000</v>
      </c>
      <c r="E77" s="96">
        <f>SUM(E78:E80)</f>
        <v>-720000</v>
      </c>
      <c r="F77" s="97">
        <f>SUM(F78:F80)</f>
        <v>0</v>
      </c>
      <c r="G77" s="96"/>
      <c r="H77" s="98">
        <f>SUM(H78:H80)</f>
        <v>0</v>
      </c>
    </row>
    <row r="78" spans="1:8" ht="15">
      <c r="A78" s="142"/>
      <c r="B78" s="143"/>
      <c r="C78" s="26" t="s">
        <v>12</v>
      </c>
      <c r="D78" s="16">
        <f t="shared" si="1"/>
        <v>-360000</v>
      </c>
      <c r="E78" s="16">
        <v>-360000</v>
      </c>
      <c r="F78" s="17"/>
      <c r="G78" s="16"/>
      <c r="H78" s="76"/>
    </row>
    <row r="79" spans="1:8" ht="15">
      <c r="A79" s="142"/>
      <c r="B79" s="143"/>
      <c r="C79" s="26" t="s">
        <v>13</v>
      </c>
      <c r="D79" s="18">
        <f t="shared" si="1"/>
        <v>0</v>
      </c>
      <c r="E79" s="18"/>
      <c r="F79" s="19"/>
      <c r="G79" s="18"/>
      <c r="H79" s="77"/>
    </row>
    <row r="80" spans="1:8" ht="15">
      <c r="A80" s="142"/>
      <c r="B80" s="143"/>
      <c r="C80" s="91" t="s">
        <v>14</v>
      </c>
      <c r="D80" s="92">
        <f t="shared" si="1"/>
        <v>-360000</v>
      </c>
      <c r="E80" s="92">
        <v>-360000</v>
      </c>
      <c r="F80" s="93"/>
      <c r="G80" s="92"/>
      <c r="H80" s="94"/>
    </row>
    <row r="81" spans="1:8" ht="13.5" customHeight="1">
      <c r="A81" s="142">
        <v>19</v>
      </c>
      <c r="B81" s="143" t="s">
        <v>71</v>
      </c>
      <c r="C81" s="95" t="s">
        <v>10</v>
      </c>
      <c r="D81" s="96">
        <f t="shared" si="1"/>
        <v>-47580</v>
      </c>
      <c r="E81" s="96">
        <f>SUM(E82:E84)</f>
        <v>-47580</v>
      </c>
      <c r="F81" s="97">
        <f>SUM(F82:F84)</f>
        <v>0</v>
      </c>
      <c r="G81" s="96"/>
      <c r="H81" s="98">
        <f>SUM(H82:H84)</f>
        <v>0</v>
      </c>
    </row>
    <row r="82" spans="1:8" ht="15">
      <c r="A82" s="142"/>
      <c r="B82" s="143"/>
      <c r="C82" s="26" t="s">
        <v>12</v>
      </c>
      <c r="D82" s="16">
        <f t="shared" si="1"/>
        <v>-47580</v>
      </c>
      <c r="E82" s="16">
        <v>-47580</v>
      </c>
      <c r="F82" s="17"/>
      <c r="G82" s="16"/>
      <c r="H82" s="76"/>
    </row>
    <row r="83" spans="1:8" ht="15">
      <c r="A83" s="142"/>
      <c r="B83" s="143"/>
      <c r="C83" s="26" t="s">
        <v>13</v>
      </c>
      <c r="D83" s="18">
        <f t="shared" si="1"/>
        <v>0</v>
      </c>
      <c r="E83" s="18"/>
      <c r="F83" s="19"/>
      <c r="G83" s="18"/>
      <c r="H83" s="77"/>
    </row>
    <row r="84" spans="1:8" ht="15">
      <c r="A84" s="142"/>
      <c r="B84" s="143"/>
      <c r="C84" s="91" t="s">
        <v>14</v>
      </c>
      <c r="D84" s="92">
        <f t="shared" si="1"/>
        <v>0</v>
      </c>
      <c r="E84" s="92"/>
      <c r="F84" s="93"/>
      <c r="G84" s="92"/>
      <c r="H84" s="94"/>
    </row>
    <row r="85" spans="1:8" ht="13.5" customHeight="1">
      <c r="A85" s="142">
        <v>20</v>
      </c>
      <c r="B85" s="143" t="s">
        <v>72</v>
      </c>
      <c r="C85" s="95" t="s">
        <v>10</v>
      </c>
      <c r="D85" s="96">
        <f t="shared" si="1"/>
        <v>200000</v>
      </c>
      <c r="E85" s="96">
        <f>SUM(E86:E88)</f>
        <v>200000</v>
      </c>
      <c r="F85" s="97">
        <f>SUM(F86:F88)</f>
        <v>0</v>
      </c>
      <c r="G85" s="96"/>
      <c r="H85" s="98">
        <f>SUM(H86:H88)</f>
        <v>0</v>
      </c>
    </row>
    <row r="86" spans="1:8" ht="15">
      <c r="A86" s="142"/>
      <c r="B86" s="143"/>
      <c r="C86" s="26" t="s">
        <v>12</v>
      </c>
      <c r="D86" s="16">
        <f t="shared" si="1"/>
        <v>100000</v>
      </c>
      <c r="E86" s="16">
        <v>100000</v>
      </c>
      <c r="F86" s="17"/>
      <c r="G86" s="16"/>
      <c r="H86" s="76"/>
    </row>
    <row r="87" spans="1:8" ht="15">
      <c r="A87" s="142"/>
      <c r="B87" s="143"/>
      <c r="C87" s="26" t="s">
        <v>13</v>
      </c>
      <c r="D87" s="18">
        <f t="shared" si="1"/>
        <v>0</v>
      </c>
      <c r="E87" s="18"/>
      <c r="F87" s="19"/>
      <c r="G87" s="18"/>
      <c r="H87" s="77"/>
    </row>
    <row r="88" spans="1:8" ht="15">
      <c r="A88" s="142"/>
      <c r="B88" s="143"/>
      <c r="C88" s="91" t="s">
        <v>14</v>
      </c>
      <c r="D88" s="92">
        <f t="shared" si="1"/>
        <v>100000</v>
      </c>
      <c r="E88" s="92">
        <v>100000</v>
      </c>
      <c r="F88" s="93"/>
      <c r="G88" s="92"/>
      <c r="H88" s="94"/>
    </row>
    <row r="89" spans="1:8" ht="13.5" customHeight="1">
      <c r="A89" s="142">
        <v>21</v>
      </c>
      <c r="B89" s="143" t="s">
        <v>34</v>
      </c>
      <c r="C89" s="95" t="s">
        <v>10</v>
      </c>
      <c r="D89" s="96">
        <f t="shared" si="1"/>
        <v>-21800</v>
      </c>
      <c r="E89" s="96">
        <f>SUM(E90:E92)</f>
        <v>-21800</v>
      </c>
      <c r="F89" s="97">
        <f>SUM(F90:F92)</f>
        <v>0</v>
      </c>
      <c r="G89" s="96"/>
      <c r="H89" s="98">
        <f>SUM(H90:H92)</f>
        <v>0</v>
      </c>
    </row>
    <row r="90" spans="1:8" ht="15">
      <c r="A90" s="142"/>
      <c r="B90" s="143"/>
      <c r="C90" s="26" t="s">
        <v>12</v>
      </c>
      <c r="D90" s="16">
        <f t="shared" si="1"/>
        <v>-18300</v>
      </c>
      <c r="E90" s="16">
        <v>-18300</v>
      </c>
      <c r="F90" s="17"/>
      <c r="G90" s="16"/>
      <c r="H90" s="76"/>
    </row>
    <row r="91" spans="1:8" ht="15">
      <c r="A91" s="142"/>
      <c r="B91" s="143"/>
      <c r="C91" s="26" t="s">
        <v>13</v>
      </c>
      <c r="D91" s="18">
        <f t="shared" si="1"/>
        <v>0</v>
      </c>
      <c r="E91" s="18"/>
      <c r="F91" s="19"/>
      <c r="G91" s="18"/>
      <c r="H91" s="77"/>
    </row>
    <row r="92" spans="1:8" ht="27.75" customHeight="1">
      <c r="A92" s="142"/>
      <c r="B92" s="143"/>
      <c r="C92" s="91" t="s">
        <v>14</v>
      </c>
      <c r="D92" s="92">
        <f t="shared" si="1"/>
        <v>-3500</v>
      </c>
      <c r="E92" s="92">
        <v>-3500</v>
      </c>
      <c r="F92" s="93"/>
      <c r="G92" s="92"/>
      <c r="H92" s="94"/>
    </row>
    <row r="93" spans="1:8" ht="13.5" customHeight="1">
      <c r="A93" s="142">
        <v>22</v>
      </c>
      <c r="B93" s="143" t="s">
        <v>35</v>
      </c>
      <c r="C93" s="95" t="s">
        <v>10</v>
      </c>
      <c r="D93" s="96">
        <f t="shared" si="1"/>
        <v>0</v>
      </c>
      <c r="E93" s="96">
        <f>SUM(E94:E96)</f>
        <v>0</v>
      </c>
      <c r="F93" s="97">
        <f>SUM(F94:F96)</f>
        <v>0</v>
      </c>
      <c r="G93" s="96"/>
      <c r="H93" s="98">
        <f>SUM(H94:H96)</f>
        <v>0</v>
      </c>
    </row>
    <row r="94" spans="1:8" ht="15">
      <c r="A94" s="142"/>
      <c r="B94" s="143"/>
      <c r="C94" s="26" t="s">
        <v>12</v>
      </c>
      <c r="D94" s="16">
        <f t="shared" si="1"/>
        <v>0</v>
      </c>
      <c r="E94" s="16"/>
      <c r="F94" s="17"/>
      <c r="G94" s="16"/>
      <c r="H94" s="76"/>
    </row>
    <row r="95" spans="1:8" ht="15">
      <c r="A95" s="142"/>
      <c r="B95" s="143"/>
      <c r="C95" s="26" t="s">
        <v>13</v>
      </c>
      <c r="D95" s="18">
        <f t="shared" si="1"/>
        <v>0</v>
      </c>
      <c r="E95" s="18"/>
      <c r="F95" s="19"/>
      <c r="G95" s="18"/>
      <c r="H95" s="77"/>
    </row>
    <row r="96" spans="1:8" ht="15">
      <c r="A96" s="142"/>
      <c r="B96" s="143"/>
      <c r="C96" s="91" t="s">
        <v>14</v>
      </c>
      <c r="D96" s="92">
        <f t="shared" si="1"/>
        <v>0</v>
      </c>
      <c r="E96" s="92"/>
      <c r="F96" s="93"/>
      <c r="G96" s="30"/>
      <c r="H96" s="78"/>
    </row>
    <row r="97" spans="1:8" ht="13.5" customHeight="1">
      <c r="A97" s="142">
        <v>23</v>
      </c>
      <c r="B97" s="143" t="s">
        <v>36</v>
      </c>
      <c r="C97" s="95" t="s">
        <v>10</v>
      </c>
      <c r="D97" s="96">
        <f t="shared" si="1"/>
        <v>0</v>
      </c>
      <c r="E97" s="96">
        <f>SUM(E98:E100)</f>
        <v>0</v>
      </c>
      <c r="F97" s="99">
        <f>SUM(F98:F100)</f>
        <v>0</v>
      </c>
      <c r="G97" s="14"/>
      <c r="H97" s="100">
        <f>SUM(H98:H100)</f>
        <v>0</v>
      </c>
    </row>
    <row r="98" spans="1:8" ht="15">
      <c r="A98" s="142"/>
      <c r="B98" s="143"/>
      <c r="C98" s="26" t="s">
        <v>12</v>
      </c>
      <c r="D98" s="16">
        <f t="shared" si="1"/>
        <v>0</v>
      </c>
      <c r="E98" s="16"/>
      <c r="F98" s="43"/>
      <c r="G98" s="16"/>
      <c r="H98" s="101"/>
    </row>
    <row r="99" spans="1:8" ht="15">
      <c r="A99" s="142"/>
      <c r="B99" s="143"/>
      <c r="C99" s="26" t="s">
        <v>13</v>
      </c>
      <c r="D99" s="18">
        <f t="shared" si="1"/>
        <v>0</v>
      </c>
      <c r="E99" s="18"/>
      <c r="F99" s="45"/>
      <c r="G99" s="18"/>
      <c r="H99" s="100"/>
    </row>
    <row r="100" spans="1:8" ht="15">
      <c r="A100" s="142"/>
      <c r="B100" s="143"/>
      <c r="C100" s="91" t="s">
        <v>14</v>
      </c>
      <c r="D100" s="92">
        <f t="shared" si="1"/>
        <v>0</v>
      </c>
      <c r="E100" s="92"/>
      <c r="F100" s="102"/>
      <c r="G100" s="23"/>
      <c r="H100" s="103"/>
    </row>
    <row r="101" spans="1:8" ht="13.5" customHeight="1">
      <c r="A101" s="142">
        <v>24</v>
      </c>
      <c r="B101" s="143" t="s">
        <v>73</v>
      </c>
      <c r="C101" s="95" t="s">
        <v>10</v>
      </c>
      <c r="D101" s="96">
        <f t="shared" si="1"/>
        <v>-25950</v>
      </c>
      <c r="E101" s="96">
        <f>SUM(E102:E104)</f>
        <v>-25950</v>
      </c>
      <c r="F101" s="97">
        <f>SUM(F102:F104)</f>
        <v>0</v>
      </c>
      <c r="G101" s="18"/>
      <c r="H101" s="77">
        <f>SUM(H102:H104)</f>
        <v>0</v>
      </c>
    </row>
    <row r="102" spans="1:8" ht="15">
      <c r="A102" s="142"/>
      <c r="B102" s="143"/>
      <c r="C102" s="26" t="s">
        <v>12</v>
      </c>
      <c r="D102" s="16"/>
      <c r="E102" s="16"/>
      <c r="F102" s="17"/>
      <c r="G102" s="16"/>
      <c r="H102" s="76"/>
    </row>
    <row r="103" spans="1:8" ht="15">
      <c r="A103" s="142"/>
      <c r="B103" s="143"/>
      <c r="C103" s="26" t="s">
        <v>13</v>
      </c>
      <c r="D103" s="18">
        <f>SUM(E103:H103)</f>
        <v>0</v>
      </c>
      <c r="E103" s="18"/>
      <c r="F103" s="19"/>
      <c r="G103" s="18"/>
      <c r="H103" s="77"/>
    </row>
    <row r="104" spans="1:8" ht="15">
      <c r="A104" s="142"/>
      <c r="B104" s="143"/>
      <c r="C104" s="91" t="s">
        <v>14</v>
      </c>
      <c r="D104" s="92">
        <f>SUM(E104:H104)</f>
        <v>-25950</v>
      </c>
      <c r="E104" s="92">
        <v>-25950</v>
      </c>
      <c r="F104" s="93"/>
      <c r="G104" s="92"/>
      <c r="H104" s="94"/>
    </row>
    <row r="105" spans="1:8" ht="13.5" customHeight="1">
      <c r="A105" s="142">
        <v>25</v>
      </c>
      <c r="B105" s="143" t="s">
        <v>74</v>
      </c>
      <c r="C105" s="95" t="s">
        <v>10</v>
      </c>
      <c r="D105" s="96">
        <f>SUM(E105:H105)</f>
        <v>0</v>
      </c>
      <c r="E105" s="96">
        <f>SUM(E106:E108)</f>
        <v>0</v>
      </c>
      <c r="F105" s="97">
        <f>SUM(F106:F108)</f>
        <v>0</v>
      </c>
      <c r="G105" s="96"/>
      <c r="H105" s="98">
        <f>SUM(H106:H108)</f>
        <v>0</v>
      </c>
    </row>
    <row r="106" spans="1:8" ht="15">
      <c r="A106" s="142"/>
      <c r="B106" s="143"/>
      <c r="C106" s="26" t="s">
        <v>12</v>
      </c>
      <c r="D106" s="16"/>
      <c r="E106" s="16"/>
      <c r="F106" s="17"/>
      <c r="G106" s="16"/>
      <c r="H106" s="76"/>
    </row>
    <row r="107" spans="1:8" ht="15">
      <c r="A107" s="142"/>
      <c r="B107" s="143"/>
      <c r="C107" s="26" t="s">
        <v>13</v>
      </c>
      <c r="D107" s="18">
        <f aca="true" t="shared" si="2" ref="D107:D136">SUM(E107:H107)</f>
        <v>0</v>
      </c>
      <c r="E107" s="18"/>
      <c r="F107" s="19"/>
      <c r="G107" s="18"/>
      <c r="H107" s="77"/>
    </row>
    <row r="108" spans="1:8" ht="15">
      <c r="A108" s="142"/>
      <c r="B108" s="143"/>
      <c r="C108" s="91" t="s">
        <v>14</v>
      </c>
      <c r="D108" s="92">
        <f t="shared" si="2"/>
        <v>0</v>
      </c>
      <c r="E108" s="92"/>
      <c r="F108" s="93"/>
      <c r="G108" s="92"/>
      <c r="H108" s="94"/>
    </row>
    <row r="109" spans="1:8" ht="13.5" customHeight="1">
      <c r="A109" s="142">
        <v>26</v>
      </c>
      <c r="B109" s="143" t="s">
        <v>59</v>
      </c>
      <c r="C109" s="95" t="s">
        <v>10</v>
      </c>
      <c r="D109" s="96">
        <f t="shared" si="2"/>
        <v>0</v>
      </c>
      <c r="E109" s="96">
        <f>SUM(E110:E112)</f>
        <v>0</v>
      </c>
      <c r="F109" s="97">
        <f>SUM(F110:F112)</f>
        <v>0</v>
      </c>
      <c r="G109" s="96"/>
      <c r="H109" s="98">
        <f>SUM(H110:H112)</f>
        <v>0</v>
      </c>
    </row>
    <row r="110" spans="1:8" ht="15">
      <c r="A110" s="142"/>
      <c r="B110" s="143"/>
      <c r="C110" s="26" t="s">
        <v>12</v>
      </c>
      <c r="D110" s="96">
        <f t="shared" si="2"/>
        <v>0</v>
      </c>
      <c r="E110" s="16"/>
      <c r="F110" s="17"/>
      <c r="G110" s="16"/>
      <c r="H110" s="76"/>
    </row>
    <row r="111" spans="1:8" ht="15">
      <c r="A111" s="142"/>
      <c r="B111" s="143"/>
      <c r="C111" s="26" t="s">
        <v>13</v>
      </c>
      <c r="D111" s="96">
        <f t="shared" si="2"/>
        <v>0</v>
      </c>
      <c r="E111" s="18"/>
      <c r="F111" s="19"/>
      <c r="G111" s="18"/>
      <c r="H111" s="77"/>
    </row>
    <row r="112" spans="1:8" ht="15">
      <c r="A112" s="142"/>
      <c r="B112" s="143"/>
      <c r="C112" s="91" t="s">
        <v>60</v>
      </c>
      <c r="D112" s="96">
        <f t="shared" si="2"/>
        <v>0</v>
      </c>
      <c r="E112" s="92"/>
      <c r="F112" s="93"/>
      <c r="G112" s="92"/>
      <c r="H112" s="94"/>
    </row>
    <row r="113" spans="1:8" ht="13.5" customHeight="1">
      <c r="A113" s="142">
        <v>27</v>
      </c>
      <c r="B113" s="143" t="s">
        <v>75</v>
      </c>
      <c r="C113" s="95" t="s">
        <v>10</v>
      </c>
      <c r="D113" s="96">
        <f t="shared" si="2"/>
        <v>0</v>
      </c>
      <c r="E113" s="96">
        <f>SUM(E114:E116)</f>
        <v>0</v>
      </c>
      <c r="F113" s="97">
        <f>SUM(F114:F116)</f>
        <v>0</v>
      </c>
      <c r="G113" s="96"/>
      <c r="H113" s="98">
        <f>SUM(H114:H116)</f>
        <v>0</v>
      </c>
    </row>
    <row r="114" spans="1:8" ht="15">
      <c r="A114" s="142"/>
      <c r="B114" s="143"/>
      <c r="C114" s="26" t="s">
        <v>12</v>
      </c>
      <c r="D114" s="96">
        <f t="shared" si="2"/>
        <v>0</v>
      </c>
      <c r="E114" s="16"/>
      <c r="F114" s="17"/>
      <c r="G114" s="16"/>
      <c r="H114" s="76"/>
    </row>
    <row r="115" spans="1:8" ht="15">
      <c r="A115" s="142"/>
      <c r="B115" s="143"/>
      <c r="C115" s="26" t="s">
        <v>13</v>
      </c>
      <c r="D115" s="96">
        <f t="shared" si="2"/>
        <v>0</v>
      </c>
      <c r="E115" s="18"/>
      <c r="F115" s="19"/>
      <c r="G115" s="18"/>
      <c r="H115" s="77"/>
    </row>
    <row r="116" spans="1:8" ht="15">
      <c r="A116" s="142"/>
      <c r="B116" s="143"/>
      <c r="C116" s="91" t="s">
        <v>38</v>
      </c>
      <c r="D116" s="96">
        <f t="shared" si="2"/>
        <v>0</v>
      </c>
      <c r="E116" s="92"/>
      <c r="F116" s="93"/>
      <c r="G116" s="92"/>
      <c r="H116" s="94"/>
    </row>
    <row r="117" spans="1:8" ht="13.5" customHeight="1">
      <c r="A117" s="142">
        <v>28</v>
      </c>
      <c r="B117" s="143" t="s">
        <v>37</v>
      </c>
      <c r="C117" s="95" t="s">
        <v>10</v>
      </c>
      <c r="D117" s="96">
        <f t="shared" si="2"/>
        <v>0</v>
      </c>
      <c r="E117" s="96">
        <f>E118+E119+E120</f>
        <v>0</v>
      </c>
      <c r="F117" s="97">
        <f>SUM(F118:F120)</f>
        <v>0</v>
      </c>
      <c r="G117" s="96"/>
      <c r="H117" s="98">
        <f>SUM(H118:H120)</f>
        <v>0</v>
      </c>
    </row>
    <row r="118" spans="1:8" ht="15">
      <c r="A118" s="142"/>
      <c r="B118" s="143"/>
      <c r="C118" s="26" t="s">
        <v>12</v>
      </c>
      <c r="D118" s="96">
        <f t="shared" si="2"/>
        <v>0</v>
      </c>
      <c r="E118" s="16"/>
      <c r="F118" s="17"/>
      <c r="G118" s="16"/>
      <c r="H118" s="76"/>
    </row>
    <row r="119" spans="1:8" ht="15">
      <c r="A119" s="142"/>
      <c r="B119" s="143"/>
      <c r="C119" s="53" t="s">
        <v>13</v>
      </c>
      <c r="D119" s="96">
        <f t="shared" si="2"/>
        <v>0</v>
      </c>
      <c r="E119" s="18"/>
      <c r="F119" s="19"/>
      <c r="G119" s="18"/>
      <c r="H119" s="77"/>
    </row>
    <row r="120" spans="1:8" ht="15">
      <c r="A120" s="142"/>
      <c r="B120" s="143"/>
      <c r="C120" s="91" t="s">
        <v>38</v>
      </c>
      <c r="D120" s="96">
        <f t="shared" si="2"/>
        <v>0</v>
      </c>
      <c r="E120" s="92"/>
      <c r="F120" s="93"/>
      <c r="G120" s="92"/>
      <c r="H120" s="94"/>
    </row>
    <row r="121" spans="1:8" ht="13.5" customHeight="1">
      <c r="A121" s="142">
        <v>29</v>
      </c>
      <c r="B121" s="143" t="s">
        <v>76</v>
      </c>
      <c r="C121" s="95" t="s">
        <v>10</v>
      </c>
      <c r="D121" s="96">
        <f t="shared" si="2"/>
        <v>97047</v>
      </c>
      <c r="E121" s="96">
        <f>E122+E123+E124</f>
        <v>97047</v>
      </c>
      <c r="F121" s="97">
        <f>SUM(F122:F124)</f>
        <v>0</v>
      </c>
      <c r="G121" s="96"/>
      <c r="H121" s="98">
        <f>SUM(H122:H124)</f>
        <v>0</v>
      </c>
    </row>
    <row r="122" spans="1:8" ht="15">
      <c r="A122" s="142"/>
      <c r="B122" s="143"/>
      <c r="C122" s="26" t="s">
        <v>12</v>
      </c>
      <c r="D122" s="96">
        <f t="shared" si="2"/>
        <v>97047</v>
      </c>
      <c r="E122" s="16">
        <v>97047</v>
      </c>
      <c r="F122" s="17"/>
      <c r="G122" s="16"/>
      <c r="H122" s="76"/>
    </row>
    <row r="123" spans="1:8" ht="15">
      <c r="A123" s="142"/>
      <c r="B123" s="143"/>
      <c r="C123" s="53" t="s">
        <v>13</v>
      </c>
      <c r="D123" s="96">
        <f t="shared" si="2"/>
        <v>0</v>
      </c>
      <c r="E123" s="18"/>
      <c r="F123" s="19"/>
      <c r="G123" s="18"/>
      <c r="H123" s="77"/>
    </row>
    <row r="124" spans="1:8" ht="15">
      <c r="A124" s="142"/>
      <c r="B124" s="143"/>
      <c r="C124" s="91" t="s">
        <v>14</v>
      </c>
      <c r="D124" s="96">
        <f t="shared" si="2"/>
        <v>0</v>
      </c>
      <c r="E124" s="92"/>
      <c r="F124" s="93"/>
      <c r="G124" s="92"/>
      <c r="H124" s="94"/>
    </row>
    <row r="125" spans="1:8" ht="13.5" customHeight="1">
      <c r="A125" s="142">
        <v>30</v>
      </c>
      <c r="B125" s="143" t="s">
        <v>40</v>
      </c>
      <c r="C125" s="95" t="s">
        <v>10</v>
      </c>
      <c r="D125" s="96">
        <f>SUM(E125:H125)</f>
        <v>20000</v>
      </c>
      <c r="E125" s="96">
        <f>E126+E127+E128</f>
        <v>20000</v>
      </c>
      <c r="F125" s="97">
        <f>SUM(F126:F128)</f>
        <v>0</v>
      </c>
      <c r="G125" s="96"/>
      <c r="H125" s="98">
        <f>SUM(H126:H128)</f>
        <v>0</v>
      </c>
    </row>
    <row r="126" spans="1:8" ht="15">
      <c r="A126" s="142"/>
      <c r="B126" s="143"/>
      <c r="C126" s="26" t="s">
        <v>12</v>
      </c>
      <c r="D126" s="96">
        <f>SUM(E126:H126)</f>
        <v>20000</v>
      </c>
      <c r="E126" s="16">
        <v>20000</v>
      </c>
      <c r="F126" s="17"/>
      <c r="G126" s="16"/>
      <c r="H126" s="76"/>
    </row>
    <row r="127" spans="1:8" ht="15">
      <c r="A127" s="142"/>
      <c r="B127" s="143"/>
      <c r="C127" s="53" t="s">
        <v>13</v>
      </c>
      <c r="D127" s="96">
        <f>SUM(E127:H127)</f>
        <v>0</v>
      </c>
      <c r="E127" s="18"/>
      <c r="F127" s="19"/>
      <c r="G127" s="18"/>
      <c r="H127" s="77"/>
    </row>
    <row r="128" spans="1:8" ht="15">
      <c r="A128" s="142"/>
      <c r="B128" s="143"/>
      <c r="C128" s="91" t="s">
        <v>14</v>
      </c>
      <c r="D128" s="96">
        <f>SUM(E128:H128)</f>
        <v>0</v>
      </c>
      <c r="E128" s="92"/>
      <c r="F128" s="93"/>
      <c r="G128" s="92"/>
      <c r="H128" s="94"/>
    </row>
    <row r="129" spans="1:8" ht="13.5" customHeight="1">
      <c r="A129" s="142">
        <v>31</v>
      </c>
      <c r="B129" s="143" t="s">
        <v>77</v>
      </c>
      <c r="C129" s="95" t="s">
        <v>10</v>
      </c>
      <c r="D129" s="96">
        <f t="shared" si="2"/>
        <v>464050</v>
      </c>
      <c r="E129" s="96">
        <f>E130+E131+E132</f>
        <v>464050</v>
      </c>
      <c r="F129" s="97">
        <f>SUM(F130:F132)</f>
        <v>0</v>
      </c>
      <c r="G129" s="96"/>
      <c r="H129" s="98">
        <f>SUM(H130:H132)</f>
        <v>0</v>
      </c>
    </row>
    <row r="130" spans="1:8" ht="15">
      <c r="A130" s="142"/>
      <c r="B130" s="143"/>
      <c r="C130" s="26" t="s">
        <v>12</v>
      </c>
      <c r="D130" s="96">
        <f t="shared" si="2"/>
        <v>438060</v>
      </c>
      <c r="E130" s="16">
        <v>438060</v>
      </c>
      <c r="F130" s="17"/>
      <c r="G130" s="16"/>
      <c r="H130" s="76"/>
    </row>
    <row r="131" spans="1:8" ht="15">
      <c r="A131" s="142"/>
      <c r="B131" s="143"/>
      <c r="C131" s="53" t="s">
        <v>13</v>
      </c>
      <c r="D131" s="96">
        <f t="shared" si="2"/>
        <v>0</v>
      </c>
      <c r="E131" s="18"/>
      <c r="F131" s="19"/>
      <c r="G131" s="18"/>
      <c r="H131" s="77"/>
    </row>
    <row r="132" spans="1:8" ht="15">
      <c r="A132" s="142"/>
      <c r="B132" s="143"/>
      <c r="C132" s="91" t="s">
        <v>14</v>
      </c>
      <c r="D132" s="96">
        <f t="shared" si="2"/>
        <v>25990</v>
      </c>
      <c r="E132" s="92">
        <v>25990</v>
      </c>
      <c r="F132" s="93"/>
      <c r="G132" s="92"/>
      <c r="H132" s="94"/>
    </row>
    <row r="133" spans="1:8" ht="13.5" customHeight="1">
      <c r="A133" s="144" t="s">
        <v>56</v>
      </c>
      <c r="B133" s="144"/>
      <c r="C133" s="95" t="s">
        <v>10</v>
      </c>
      <c r="D133" s="104">
        <f t="shared" si="2"/>
        <v>-2339255</v>
      </c>
      <c r="E133" s="104">
        <f>SUM(E9,E13,E17,E21,E25,E29,E33,E37,E41,E45,E49,E53,E57,E73,E77,E81,E85,E89,E101,E121,E125,E129)</f>
        <v>-2339255</v>
      </c>
      <c r="F133" s="105">
        <f>SUM(F9,F13,F17,F21,F25,F29,F33,F37,F41,F45,F49,F53,F57,F61,F65,F69,F73,F77,F81,F85,F89,F93,F97,F101,F105,F109,F113,F129)</f>
        <v>0</v>
      </c>
      <c r="G133" s="104"/>
      <c r="H133" s="106">
        <f>SUM(H9,H13,H17,H21,H25,H29,H33,H37,H41,H45,H49,H53,H57,H61,H65,H69,H73,H77,H81,H85,H89,H93,H97,H101,H105,H109,H113,H129)</f>
        <v>0</v>
      </c>
    </row>
    <row r="134" spans="1:8" ht="14.25">
      <c r="A134" s="144"/>
      <c r="B134" s="144"/>
      <c r="C134" s="61" t="s">
        <v>12</v>
      </c>
      <c r="D134" s="63">
        <f t="shared" si="2"/>
        <v>-856808</v>
      </c>
      <c r="E134" s="63">
        <f>SUM(E10,E14,E18,E22,E26,E34,E38,E42,E46,E50,E54,E58,E74,E78,E82,E86,E90,E122,E126,E130)</f>
        <v>-856808</v>
      </c>
      <c r="F134" s="107">
        <f>SUM(F10,F14,F18,F22,F26,F30,F34,F38,F42,F46,F50,F54,F58,F62,F66,F70,F74,F78,F82,F86,F90,F94,F98,F102,F106,F110,F114,F130)</f>
        <v>0</v>
      </c>
      <c r="G134" s="63"/>
      <c r="H134" s="108">
        <f>SUM(H10,H14,H18,H22,H26,H30,H34,H38,H42,H46,H50,H54,H58,H62,H66,H70,H74,H78,H82,H86,H90,H94,H98,H102,H106,H110,H114,H130)</f>
        <v>0</v>
      </c>
    </row>
    <row r="135" spans="1:8" ht="15">
      <c r="A135" s="144"/>
      <c r="B135" s="144"/>
      <c r="C135" s="26" t="s">
        <v>13</v>
      </c>
      <c r="D135" s="109">
        <f t="shared" si="2"/>
        <v>-245000</v>
      </c>
      <c r="E135" s="110">
        <f>SUM(E11,E15,E19,E23,E27,E31,E35,E39,E43,E47,E51,E55,E59,E63,E67,E71,E75,E79,E83,E87,E91,E95,E99,E103,E111,E115,E131)</f>
        <v>-245000</v>
      </c>
      <c r="F135" s="111">
        <f>SUM(F11,F15,F19,F23,F27,F31,F35,F39,F43,F47,F51,F55,F59,F63,F67,F71,F75,F79,F83,F87,F91,F95,F99,F103,F111,F115,F131)</f>
        <v>0</v>
      </c>
      <c r="G135" s="110"/>
      <c r="H135" s="112">
        <f>SUM(H11,H15,H19,H23,H27,H31,H35,H39,H43,H47,H51,H55,H59,H63,H67,H71,H75,H79,H83,H87,H91,H95,H99,H103,H111,H115,H131)</f>
        <v>0</v>
      </c>
    </row>
    <row r="136" spans="1:8" ht="15">
      <c r="A136" s="144"/>
      <c r="B136" s="144"/>
      <c r="C136" s="65" t="s">
        <v>14</v>
      </c>
      <c r="D136" s="113">
        <f t="shared" si="2"/>
        <v>-1237447</v>
      </c>
      <c r="E136" s="113">
        <f>SUM(E12,E16,E20,E24,E28,E36,E40,E44,E48,E52,E76,E80,E88,E92,E104,E132)</f>
        <v>-1237447</v>
      </c>
      <c r="F136" s="114">
        <f>SUM(F12,F16,F20,F24,F28,F32,F36,F40,F44,F48,F52,F56,F60,F64,F68,F72,F76,F80,F84,F88,F92,F96,F100,F104,F108,F112,F116,F132)</f>
        <v>0</v>
      </c>
      <c r="G136" s="115"/>
      <c r="H136" s="116">
        <f>SUM(H12,H16,H20,H24,H28,H32,H36,H40,H44,H48,H52,H56,H60,H64,H68,H72,H76,H80,H84,H88,H92,H96,H100,H104,H108,H112,H116,H132)</f>
        <v>0</v>
      </c>
    </row>
    <row r="137" spans="1:8" ht="14.25">
      <c r="A137" s="67"/>
      <c r="B137" s="67"/>
      <c r="C137" s="67"/>
      <c r="D137" s="67"/>
      <c r="E137" s="67"/>
      <c r="F137" s="67"/>
      <c r="G137" s="67"/>
      <c r="H137" s="67"/>
    </row>
    <row r="138" spans="1:8" ht="14.25">
      <c r="A138" s="67"/>
      <c r="B138" s="67"/>
      <c r="C138" s="67"/>
      <c r="D138" s="67"/>
      <c r="E138" s="67"/>
      <c r="F138" s="67"/>
      <c r="G138" s="67"/>
      <c r="H138" s="67"/>
    </row>
    <row r="139" spans="1:8" ht="14.25">
      <c r="A139" s="67"/>
      <c r="B139" s="67"/>
      <c r="C139" s="67"/>
      <c r="D139" s="67"/>
      <c r="E139" s="67"/>
      <c r="F139" s="67"/>
      <c r="G139" s="67"/>
      <c r="H139" s="67"/>
    </row>
    <row r="140" spans="1:8" ht="14.25">
      <c r="A140" s="67"/>
      <c r="B140" s="67"/>
      <c r="C140" s="67"/>
      <c r="D140" s="67"/>
      <c r="E140" s="67"/>
      <c r="F140" s="67"/>
      <c r="G140" s="67"/>
      <c r="H140" s="67"/>
    </row>
    <row r="141" spans="1:8" ht="14.25">
      <c r="A141" s="67"/>
      <c r="B141" s="67"/>
      <c r="C141" s="67"/>
      <c r="D141" s="67"/>
      <c r="E141" s="67"/>
      <c r="F141" s="67"/>
      <c r="G141" s="67"/>
      <c r="H141" s="67"/>
    </row>
  </sheetData>
  <mergeCells count="68">
    <mergeCell ref="A129:A132"/>
    <mergeCell ref="B129:B132"/>
    <mergeCell ref="A133:B136"/>
    <mergeCell ref="A121:A124"/>
    <mergeCell ref="B121:B124"/>
    <mergeCell ref="A125:A128"/>
    <mergeCell ref="B125:B128"/>
    <mergeCell ref="A113:A116"/>
    <mergeCell ref="B113:B116"/>
    <mergeCell ref="A117:A120"/>
    <mergeCell ref="B117:B120"/>
    <mergeCell ref="A105:A108"/>
    <mergeCell ref="B105:B108"/>
    <mergeCell ref="A109:A112"/>
    <mergeCell ref="B109:B112"/>
    <mergeCell ref="A97:A100"/>
    <mergeCell ref="B97:B100"/>
    <mergeCell ref="A101:A104"/>
    <mergeCell ref="B101:B104"/>
    <mergeCell ref="A89:A92"/>
    <mergeCell ref="B89:B92"/>
    <mergeCell ref="A93:A96"/>
    <mergeCell ref="B93:B96"/>
    <mergeCell ref="A81:A84"/>
    <mergeCell ref="B81:B84"/>
    <mergeCell ref="A85:A88"/>
    <mergeCell ref="B85:B88"/>
    <mergeCell ref="A73:A76"/>
    <mergeCell ref="B73:B76"/>
    <mergeCell ref="A77:A80"/>
    <mergeCell ref="B77:B80"/>
    <mergeCell ref="A65:A68"/>
    <mergeCell ref="B65:B68"/>
    <mergeCell ref="A69:A72"/>
    <mergeCell ref="B69:B72"/>
    <mergeCell ref="A57:A60"/>
    <mergeCell ref="B57:B60"/>
    <mergeCell ref="A61:A64"/>
    <mergeCell ref="B61:B64"/>
    <mergeCell ref="A49:A52"/>
    <mergeCell ref="B49:B52"/>
    <mergeCell ref="A53:A56"/>
    <mergeCell ref="B53:B56"/>
    <mergeCell ref="A41:A44"/>
    <mergeCell ref="B41:B44"/>
    <mergeCell ref="A45:A48"/>
    <mergeCell ref="B45:B48"/>
    <mergeCell ref="A33:A36"/>
    <mergeCell ref="B33:B36"/>
    <mergeCell ref="A37:A40"/>
    <mergeCell ref="B37:B40"/>
    <mergeCell ref="A25:A28"/>
    <mergeCell ref="B25:B28"/>
    <mergeCell ref="A29:A32"/>
    <mergeCell ref="B29:B32"/>
    <mergeCell ref="A17:A20"/>
    <mergeCell ref="B17:B20"/>
    <mergeCell ref="A21:A24"/>
    <mergeCell ref="B21:B24"/>
    <mergeCell ref="E6:H6"/>
    <mergeCell ref="A9:A12"/>
    <mergeCell ref="B9:B12"/>
    <mergeCell ref="A13:A16"/>
    <mergeCell ref="B13:B16"/>
    <mergeCell ref="A6:A7"/>
    <mergeCell ref="B6:B7"/>
    <mergeCell ref="C6:C7"/>
    <mergeCell ref="D6:D7"/>
  </mergeCells>
  <printOptions/>
  <pageMargins left="0.75" right="0.75" top="1" bottom="1" header="0.5118055555555555" footer="0.5118055555555555"/>
  <pageSetup horizontalDpi="300" verticalDpi="300" orientation="portrait" paperSize="9" scale="64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Wieslawa</cp:lastModifiedBy>
  <dcterms:modified xsi:type="dcterms:W3CDTF">2009-12-21T12:22:42Z</dcterms:modified>
  <cp:category/>
  <cp:version/>
  <cp:contentType/>
  <cp:contentStatus/>
</cp:coreProperties>
</file>