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Arkusz3" sheetId="2" r:id="rId2"/>
    <sheet name="Arkusz4" sheetId="3" r:id="rId3"/>
    <sheet name="Arkusz5" sheetId="4" r:id="rId4"/>
    <sheet name="Arkusz2" sheetId="5" r:id="rId5"/>
    <sheet name="Arkusz1" sheetId="6" r:id="rId6"/>
  </sheets>
  <definedNames>
    <definedName name="_xlnm.Print_Area" localSheetId="1">'Arkusz3'!$A$1:$H$27</definedName>
    <definedName name="_xlnm.Print_Area" localSheetId="2">'Arkusz4'!$A$1:$I$30</definedName>
    <definedName name="_xlnm.Print_Area" localSheetId="0">'Drogi'!$A$1:$I$111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<sst xmlns="http://schemas.openxmlformats.org/spreadsheetml/2006/main" count="433" uniqueCount="80">
  <si>
    <t>L.p</t>
  </si>
  <si>
    <t>Nazwa zadania</t>
  </si>
  <si>
    <t>Nakłady na lata</t>
  </si>
  <si>
    <t>Razem</t>
  </si>
  <si>
    <t>budżet powiatu</t>
  </si>
  <si>
    <t>środki pomocowe</t>
  </si>
  <si>
    <t>inne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</si>
  <si>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</si>
  <si>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</si>
  <si>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</si>
  <si>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</si>
  <si>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</si>
  <si>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</si>
  <si>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</si>
  <si>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</si>
  <si>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</si>
  <si>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Przebudowa uzupełniającej sieci dróg powiatowych Subregionu Częstochowskiego tj. przebudowa  drogi powiatowej nr 1007 S Siedlec – do gr.m. Częstochowa  i od gr. miasta Częstochowa – Jaskrów</t>
  </si>
  <si>
    <t>Przebudowa ciągu komunikacyjnego       na odcinku Wygoda – Konopiska - Blachownia</t>
  </si>
  <si>
    <t>Zadanie inwestycyjne na drogach powiatowych (m. inn. konkursy RPO)</t>
  </si>
  <si>
    <t>Przebudowa obiektów mostowych ze względu na stan techniczny</t>
  </si>
  <si>
    <t>Termomodernizacja budynków w obwodach drogowych nr 1 Rudniki, nr 2 Koniecpol, nr 3 Poczesna Powiatowego Zarządu Dróg w Częstochowie</t>
  </si>
  <si>
    <t>Przebudowa DP 1025S m Borowno, ul. Sobieskiego ( od Cmentarnej do ul.Jasnej)</t>
  </si>
  <si>
    <t>Przebudowa DP 1073 S m Czarny Las, dł.4,1 km</t>
  </si>
  <si>
    <t>Przebudowa mostu na DP 1029 S m. Garnek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</si>
  <si>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</si>
  <si>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</si>
  <si>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</si>
  <si>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</si>
  <si>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DP 1051S, m. Aleksandria, ul. Gościnna</t>
  </si>
  <si>
    <t>Przebudowa drogi powiatowej nr 1000S  Jamno - DK-1 o długosci 1800 mb</t>
  </si>
  <si>
    <t>inne (FOGR)</t>
  </si>
  <si>
    <t>Przebudowa drogi powiatowej nr 1090S Aleksandrów - DW 786  o długości 800 mb</t>
  </si>
  <si>
    <t>Przebudowa uzupełniającej sieci dróg powiatowych Subregionu Częstochowskiego – przebudowa drogi powiatowej 1059 S DK 91 - Rudniki Nowe - Kościelec - DK-1</t>
  </si>
  <si>
    <t xml:space="preserve">Poprawa połączenia pomiędzy DK-1 a planowaną A-1 poprzez przebudowę  DP 1053S Starcza-DW 908 </t>
  </si>
  <si>
    <t>Nakłady w latach</t>
  </si>
  <si>
    <t>Załącznik nr 1</t>
  </si>
  <si>
    <t>Przebudowa DP r 1088 S .  Dąbrowa Zielona  - Borowce</t>
  </si>
  <si>
    <t xml:space="preserve">Poprawa bezpieczeństwa na uzupełniającej sieci dróg - budowy chodnika i odwodnienia przy drodze Nr 1057S Wrzosowa ul. Długa - Huta Stara ul. Główna </t>
  </si>
  <si>
    <t>inne(FOGR)</t>
  </si>
  <si>
    <t>Modernizacja drogi powiatowej 1103 S Wąsosz - Gródek o dł. 2,500  km</t>
  </si>
  <si>
    <t>Poprawa stanu dróg kluczem  do poprawy stanu gospodarki Subregionu Północnego</t>
  </si>
  <si>
    <t xml:space="preserve">Przebudowa uzupełniającej sieci dróg powiatowych Subregionu Częstochowskiego tj. przebudowa dróg powiatowych nr 1091 S i nr 1108S - ul. Żeromskiego i Armii Ludowej w m. Koniecpol </t>
  </si>
  <si>
    <t>Zakup maszyn, urządzeń i środków transportu do utrzymania dróg dla potzreb Powiatowego zarzadu Dróg</t>
  </si>
  <si>
    <t>Budowa budynku administracyjno-socjalnego Obwodu drogowo-Mostowego w Rudnikach</t>
  </si>
  <si>
    <t>zmiany</t>
  </si>
  <si>
    <t>Przebudowa drogi powiatowej  nr 1046 S Blachownia ul. Sienkiewicza</t>
  </si>
  <si>
    <t>Przebudowa mostu tymczasowego na most klasy A przy DP 1027 S w m. Kocin Stary</t>
  </si>
  <si>
    <t>Nakłady łączne</t>
  </si>
  <si>
    <t>Okres</t>
  </si>
  <si>
    <t>realizacji</t>
  </si>
  <si>
    <t>2009-2010</t>
  </si>
  <si>
    <t>2008-2009</t>
  </si>
  <si>
    <t>2008-2010</t>
  </si>
  <si>
    <t>2009-2009</t>
  </si>
  <si>
    <t>Przebudowa DP r 1051 S . W m.  Aleksandria ul. Gościnna</t>
  </si>
  <si>
    <t xml:space="preserve">   Wykaz zadań drogowych  z WPI na terenie Gminy Mykanów</t>
  </si>
  <si>
    <t xml:space="preserve">   Wykaz zadań drogowych  z WPI na terenie Gminy  Kamienica Polska, Starcza, Poczesna</t>
  </si>
  <si>
    <t xml:space="preserve">   Wykaz zadań drogowych  z WPI na terenie Gminy    Kruszyna</t>
  </si>
  <si>
    <t>Poprawa spójności komunikacyjnej poprzez przebudowę kluczowych elementów sieci dróg powiatowych Subregionu Północnego</t>
  </si>
  <si>
    <t>Przebudowa DP 1096 S, 1099 S Przyrów - Podlesie- Drochlin</t>
  </si>
  <si>
    <t>Przebudowa DP 1029 S DK-91 - Kłomnice - Pacierzów - Karczowice -Garnek - DW786 na dł. 7,910 mb (gm. Kłomnice)</t>
  </si>
  <si>
    <t>Przebudowa DP 1060 S na odcinku od granicy miasta Częstochowa - Marianka Rędzińska - DK-91 w m. Rudniki na dł. 5,1 km  gm. Rędziny</t>
  </si>
  <si>
    <t>Przebudowa DP 1054 S Częstochowa - Nierada - Rudnik Mały na odcinku od DW904 w m. Nierada do skrzyżowania z DP 1023 S w m. Rudnik Mały</t>
  </si>
  <si>
    <t>Urząd Wojew</t>
  </si>
  <si>
    <t>Gmina</t>
  </si>
  <si>
    <t>Zadania  drogowe realizowane za pomocą budżetu państwa w ramach Narodowego Programu Przebudowy Dróg Lokalnych</t>
  </si>
  <si>
    <t>Opracowanie projektu pn. budowy kładki pieszo-rowerowej wraz z remontem mostu  DP 1023 S Kamienica Polska – Romanów</t>
  </si>
  <si>
    <t>Przebudowa DP 1066 S DK-46- Zrębice - Siedlec - DW793  na dł. 10,2 km na terenie gm. Olsztyn 4,9 km Gminy Janów 5,3 km</t>
  </si>
  <si>
    <t>2009-2011</t>
  </si>
  <si>
    <t>Przebudowa ciągu komunikacyjnego na odcinku Wygoda – Konopiska - Blachownia</t>
  </si>
  <si>
    <t>2009-2012</t>
  </si>
  <si>
    <t>2008-2011</t>
  </si>
  <si>
    <t>2010-2011</t>
  </si>
  <si>
    <r>
      <t xml:space="preserve">                                            </t>
    </r>
    <r>
      <rPr>
        <b/>
        <sz val="12"/>
        <rFont val="Arial"/>
        <family val="2"/>
      </rPr>
      <t>Plan wydatków na finansowanie wieloletnich programów inwestycyjnych</t>
    </r>
  </si>
  <si>
    <t>Odbudowa dróg powiatowych nr 1024 S Skrzydlów, 1033 S Kuźnica i Garnek, 1028 S i 1029 S Karczewice, 1040 S Małusy Wielkie, 1108 S Radoszewnica</t>
  </si>
  <si>
    <t>Odbudowa mostów leżących w ciągu dróg powiatowych nr 1002 S Łęg, 1023 S Osiny, 1029 S Karczewice</t>
  </si>
  <si>
    <t xml:space="preserve">  </t>
  </si>
  <si>
    <t>Odbudowa dróg powiatowych nr 1086 S Łabądź - Koniecpol Stary, 1090 S Kuźnica Grodziska  - Michałów, 1103 S od drogi wojewódzkiej nr 794 - Wąsosz - Aleksandrów - Gródek</t>
  </si>
  <si>
    <t>Zadania drogowe w ramach dofinansowania z Budżetu Urzędu Marszałkowskiego (FOGR) i inne zewnetrzne</t>
  </si>
  <si>
    <t>Odbudowa mostów w ciągu dróg powiatowych uszkodzonych w wyniku powodzi roku 2010 w ramach dofinansowania z rezerwy drogowej Ministerstwa Infrastruktury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</si>
</sst>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right" vertical="center"/>
    </xf>
    <xf numFmtId="164" fontId="24" fillId="0" borderId="15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/>
    </xf>
    <xf numFmtId="164" fontId="24" fillId="0" borderId="17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top"/>
    </xf>
    <xf numFmtId="164" fontId="24" fillId="0" borderId="20" xfId="0" applyNumberFormat="1" applyFont="1" applyBorder="1" applyAlignment="1">
      <alignment horizontal="right" vertical="top"/>
    </xf>
    <xf numFmtId="164" fontId="24" fillId="0" borderId="21" xfId="0" applyNumberFormat="1" applyFont="1" applyBorder="1" applyAlignment="1">
      <alignment horizontal="right" vertical="top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164" fontId="24" fillId="0" borderId="20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top"/>
    </xf>
    <xf numFmtId="164" fontId="24" fillId="0" borderId="16" xfId="0" applyNumberFormat="1" applyFont="1" applyBorder="1" applyAlignment="1">
      <alignment horizontal="right" vertical="top"/>
    </xf>
    <xf numFmtId="164" fontId="24" fillId="0" borderId="0" xfId="0" applyNumberFormat="1" applyFont="1" applyBorder="1" applyAlignment="1">
      <alignment horizontal="right" vertical="top"/>
    </xf>
    <xf numFmtId="0" fontId="24" fillId="0" borderId="25" xfId="0" applyFont="1" applyBorder="1" applyAlignment="1">
      <alignment/>
    </xf>
    <xf numFmtId="164" fontId="24" fillId="0" borderId="26" xfId="0" applyNumberFormat="1" applyFont="1" applyBorder="1" applyAlignment="1">
      <alignment horizontal="right" vertical="center"/>
    </xf>
    <xf numFmtId="164" fontId="24" fillId="0" borderId="25" xfId="0" applyNumberFormat="1" applyFont="1" applyBorder="1" applyAlignment="1">
      <alignment horizontal="right" vertical="center"/>
    </xf>
    <xf numFmtId="0" fontId="24" fillId="0" borderId="27" xfId="0" applyFont="1" applyBorder="1" applyAlignment="1">
      <alignment/>
    </xf>
    <xf numFmtId="164" fontId="24" fillId="0" borderId="28" xfId="0" applyNumberFormat="1" applyFont="1" applyBorder="1" applyAlignment="1">
      <alignment horizontal="right" vertical="center"/>
    </xf>
    <xf numFmtId="164" fontId="24" fillId="0" borderId="29" xfId="0" applyNumberFormat="1" applyFont="1" applyBorder="1" applyAlignment="1">
      <alignment horizontal="right" vertical="center"/>
    </xf>
    <xf numFmtId="164" fontId="24" fillId="0" borderId="30" xfId="0" applyNumberFormat="1" applyFont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4" fillId="0" borderId="34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/>
    </xf>
    <xf numFmtId="164" fontId="29" fillId="0" borderId="26" xfId="0" applyNumberFormat="1" applyFont="1" applyBorder="1" applyAlignment="1">
      <alignment horizontal="right" vertical="center"/>
    </xf>
    <xf numFmtId="164" fontId="30" fillId="0" borderId="17" xfId="0" applyNumberFormat="1" applyFont="1" applyBorder="1" applyAlignment="1">
      <alignment horizontal="right" vertical="center"/>
    </xf>
    <xf numFmtId="164" fontId="29" fillId="0" borderId="16" xfId="0" applyNumberFormat="1" applyFont="1" applyBorder="1" applyAlignment="1">
      <alignment horizontal="right" vertical="center"/>
    </xf>
    <xf numFmtId="164" fontId="29" fillId="0" borderId="17" xfId="0" applyNumberFormat="1" applyFont="1" applyBorder="1" applyAlignment="1">
      <alignment horizontal="right" vertical="center"/>
    </xf>
    <xf numFmtId="164" fontId="29" fillId="0" borderId="28" xfId="0" applyNumberFormat="1" applyFont="1" applyBorder="1" applyAlignment="1">
      <alignment horizontal="right" vertical="center"/>
    </xf>
    <xf numFmtId="164" fontId="24" fillId="0" borderId="35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center"/>
    </xf>
    <xf numFmtId="164" fontId="24" fillId="0" borderId="37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right" vertical="top"/>
    </xf>
    <xf numFmtId="164" fontId="29" fillId="0" borderId="30" xfId="0" applyNumberFormat="1" applyFont="1" applyBorder="1" applyAlignment="1">
      <alignment horizontal="right" vertical="center"/>
    </xf>
    <xf numFmtId="164" fontId="30" fillId="0" borderId="31" xfId="0" applyNumberFormat="1" applyFont="1" applyBorder="1" applyAlignment="1">
      <alignment horizontal="right" vertical="center"/>
    </xf>
    <xf numFmtId="164" fontId="29" fillId="0" borderId="31" xfId="0" applyNumberFormat="1" applyFont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24" fillId="0" borderId="39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top"/>
    </xf>
    <xf numFmtId="164" fontId="24" fillId="0" borderId="40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top"/>
    </xf>
    <xf numFmtId="164" fontId="24" fillId="0" borderId="41" xfId="0" applyNumberFormat="1" applyFont="1" applyBorder="1" applyAlignment="1">
      <alignment horizontal="right" vertical="center"/>
    </xf>
    <xf numFmtId="164" fontId="24" fillId="0" borderId="42" xfId="0" applyNumberFormat="1" applyFont="1" applyBorder="1" applyAlignment="1">
      <alignment horizontal="right" vertical="center"/>
    </xf>
    <xf numFmtId="164" fontId="24" fillId="0" borderId="43" xfId="0" applyNumberFormat="1" applyFont="1" applyBorder="1" applyAlignment="1">
      <alignment horizontal="right" vertical="center"/>
    </xf>
    <xf numFmtId="164" fontId="24" fillId="0" borderId="44" xfId="0" applyNumberFormat="1" applyFont="1" applyBorder="1" applyAlignment="1">
      <alignment horizontal="right" vertical="center"/>
    </xf>
    <xf numFmtId="164" fontId="24" fillId="0" borderId="45" xfId="0" applyNumberFormat="1" applyFont="1" applyBorder="1" applyAlignment="1">
      <alignment horizontal="right" vertical="center"/>
    </xf>
    <xf numFmtId="164" fontId="24" fillId="0" borderId="46" xfId="0" applyNumberFormat="1" applyFont="1" applyBorder="1" applyAlignment="1">
      <alignment horizontal="right" vertical="center"/>
    </xf>
    <xf numFmtId="164" fontId="29" fillId="0" borderId="42" xfId="0" applyNumberFormat="1" applyFont="1" applyBorder="1" applyAlignment="1">
      <alignment horizontal="right" vertical="center"/>
    </xf>
    <xf numFmtId="164" fontId="30" fillId="0" borderId="37" xfId="0" applyNumberFormat="1" applyFont="1" applyBorder="1" applyAlignment="1">
      <alignment horizontal="right" vertical="center"/>
    </xf>
    <xf numFmtId="164" fontId="29" fillId="0" borderId="37" xfId="0" applyNumberFormat="1" applyFont="1" applyBorder="1" applyAlignment="1">
      <alignment horizontal="right" vertical="center"/>
    </xf>
    <xf numFmtId="164" fontId="29" fillId="0" borderId="43" xfId="0" applyNumberFormat="1" applyFont="1" applyBorder="1" applyAlignment="1">
      <alignment horizontal="right" vertical="center"/>
    </xf>
    <xf numFmtId="164" fontId="29" fillId="0" borderId="20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top"/>
    </xf>
    <xf numFmtId="164" fontId="24" fillId="0" borderId="39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9" fillId="0" borderId="16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64" fontId="24" fillId="0" borderId="55" xfId="0" applyNumberFormat="1" applyFont="1" applyBorder="1" applyAlignment="1">
      <alignment horizontal="right" vertical="center"/>
    </xf>
    <xf numFmtId="164" fontId="24" fillId="0" borderId="56" xfId="0" applyNumberFormat="1" applyFont="1" applyBorder="1" applyAlignment="1">
      <alignment horizontal="right" vertical="center"/>
    </xf>
    <xf numFmtId="164" fontId="24" fillId="0" borderId="57" xfId="0" applyNumberFormat="1" applyFont="1" applyBorder="1" applyAlignment="1">
      <alignment horizontal="right" vertical="center"/>
    </xf>
    <xf numFmtId="164" fontId="24" fillId="0" borderId="58" xfId="0" applyNumberFormat="1" applyFont="1" applyBorder="1" applyAlignment="1">
      <alignment horizontal="right" vertical="center"/>
    </xf>
    <xf numFmtId="164" fontId="24" fillId="0" borderId="5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24" fillId="0" borderId="4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6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60" xfId="0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30" fillId="0" borderId="67" xfId="0" applyNumberFormat="1" applyFont="1" applyBorder="1" applyAlignment="1">
      <alignment horizontal="right" vertical="center"/>
    </xf>
    <xf numFmtId="164" fontId="30" fillId="0" borderId="68" xfId="0" applyNumberFormat="1" applyFont="1" applyBorder="1" applyAlignment="1">
      <alignment horizontal="right" vertical="center"/>
    </xf>
    <xf numFmtId="164" fontId="30" fillId="0" borderId="69" xfId="0" applyNumberFormat="1" applyFont="1" applyBorder="1" applyAlignment="1">
      <alignment horizontal="right" vertical="center"/>
    </xf>
    <xf numFmtId="164" fontId="30" fillId="0" borderId="52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/>
    </xf>
    <xf numFmtId="164" fontId="24" fillId="0" borderId="51" xfId="0" applyNumberFormat="1" applyFont="1" applyBorder="1" applyAlignment="1">
      <alignment horizontal="right" vertical="center"/>
    </xf>
    <xf numFmtId="164" fontId="24" fillId="0" borderId="26" xfId="0" applyNumberFormat="1" applyFont="1" applyBorder="1" applyAlignment="1">
      <alignment horizontal="right" vertical="center"/>
    </xf>
    <xf numFmtId="164" fontId="24" fillId="0" borderId="65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/>
    </xf>
    <xf numFmtId="0" fontId="27" fillId="0" borderId="66" xfId="0" applyFont="1" applyBorder="1" applyAlignment="1">
      <alignment/>
    </xf>
    <xf numFmtId="164" fontId="27" fillId="0" borderId="70" xfId="0" applyNumberFormat="1" applyFont="1" applyBorder="1" applyAlignment="1">
      <alignment horizontal="right" vertical="center"/>
    </xf>
    <xf numFmtId="164" fontId="27" fillId="0" borderId="17" xfId="0" applyNumberFormat="1" applyFont="1" applyBorder="1" applyAlignment="1">
      <alignment horizontal="right" vertical="center"/>
    </xf>
    <xf numFmtId="164" fontId="27" fillId="0" borderId="71" xfId="0" applyNumberFormat="1" applyFont="1" applyBorder="1" applyAlignment="1">
      <alignment horizontal="right" vertical="center"/>
    </xf>
    <xf numFmtId="164" fontId="24" fillId="0" borderId="72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66" xfId="0" applyNumberFormat="1" applyFont="1" applyBorder="1" applyAlignment="1">
      <alignment horizontal="right" vertical="center"/>
    </xf>
    <xf numFmtId="0" fontId="24" fillId="0" borderId="73" xfId="0" applyFont="1" applyBorder="1" applyAlignment="1">
      <alignment vertical="top"/>
    </xf>
    <xf numFmtId="164" fontId="24" fillId="0" borderId="74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right" vertical="center"/>
    </xf>
    <xf numFmtId="164" fontId="24" fillId="0" borderId="71" xfId="0" applyNumberFormat="1" applyFont="1" applyBorder="1" applyAlignment="1">
      <alignment horizontal="right" vertical="center"/>
    </xf>
    <xf numFmtId="0" fontId="24" fillId="0" borderId="75" xfId="0" applyFont="1" applyBorder="1" applyAlignment="1">
      <alignment/>
    </xf>
    <xf numFmtId="164" fontId="24" fillId="0" borderId="76" xfId="0" applyNumberFormat="1" applyFont="1" applyBorder="1" applyAlignment="1">
      <alignment horizontal="right" vertical="center"/>
    </xf>
    <xf numFmtId="164" fontId="24" fillId="0" borderId="75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164" fontId="24" fillId="0" borderId="66" xfId="0" applyNumberFormat="1" applyFont="1" applyBorder="1" applyAlignment="1">
      <alignment horizontal="right" vertical="center"/>
    </xf>
    <xf numFmtId="0" fontId="24" fillId="0" borderId="73" xfId="0" applyFont="1" applyBorder="1" applyAlignment="1">
      <alignment/>
    </xf>
    <xf numFmtId="164" fontId="24" fillId="0" borderId="77" xfId="0" applyNumberFormat="1" applyFont="1" applyBorder="1" applyAlignment="1">
      <alignment horizontal="right" vertical="center"/>
    </xf>
    <xf numFmtId="164" fontId="24" fillId="0" borderId="76" xfId="0" applyNumberFormat="1" applyFont="1" applyBorder="1" applyAlignment="1">
      <alignment horizontal="right" vertical="center"/>
    </xf>
    <xf numFmtId="164" fontId="24" fillId="0" borderId="75" xfId="0" applyNumberFormat="1" applyFont="1" applyBorder="1" applyAlignment="1">
      <alignment horizontal="right" vertical="center"/>
    </xf>
    <xf numFmtId="164" fontId="24" fillId="0" borderId="72" xfId="0" applyNumberFormat="1" applyFont="1" applyBorder="1" applyAlignment="1">
      <alignment horizontal="right" vertical="center"/>
    </xf>
    <xf numFmtId="164" fontId="24" fillId="0" borderId="74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center"/>
    </xf>
    <xf numFmtId="164" fontId="24" fillId="0" borderId="77" xfId="0" applyNumberFormat="1" applyFont="1" applyBorder="1" applyAlignment="1">
      <alignment horizontal="right" vertical="center"/>
    </xf>
    <xf numFmtId="164" fontId="24" fillId="0" borderId="78" xfId="0" applyNumberFormat="1" applyFont="1" applyBorder="1" applyAlignment="1">
      <alignment horizontal="right" vertical="center"/>
    </xf>
    <xf numFmtId="0" fontId="24" fillId="0" borderId="66" xfId="0" applyFont="1" applyBorder="1" applyAlignment="1">
      <alignment vertical="top"/>
    </xf>
    <xf numFmtId="164" fontId="24" fillId="0" borderId="14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top"/>
    </xf>
    <xf numFmtId="164" fontId="27" fillId="0" borderId="23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78" xfId="0" applyNumberFormat="1" applyFont="1" applyBorder="1" applyAlignment="1">
      <alignment horizontal="right" vertical="center"/>
    </xf>
    <xf numFmtId="164" fontId="24" fillId="0" borderId="79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horizontal="right" vertical="center"/>
    </xf>
    <xf numFmtId="164" fontId="24" fillId="0" borderId="80" xfId="0" applyNumberFormat="1" applyFont="1" applyBorder="1" applyAlignment="1">
      <alignment horizontal="right" vertical="center"/>
    </xf>
    <xf numFmtId="164" fontId="27" fillId="0" borderId="29" xfId="0" applyNumberFormat="1" applyFont="1" applyBorder="1" applyAlignment="1">
      <alignment horizontal="right" vertical="center"/>
    </xf>
    <xf numFmtId="164" fontId="24" fillId="0" borderId="28" xfId="0" applyNumberFormat="1" applyFont="1" applyBorder="1" applyAlignment="1">
      <alignment horizontal="right" vertical="center"/>
    </xf>
    <xf numFmtId="164" fontId="24" fillId="0" borderId="81" xfId="0" applyNumberFormat="1" applyFont="1" applyBorder="1" applyAlignment="1">
      <alignment horizontal="right" vertical="center"/>
    </xf>
    <xf numFmtId="0" fontId="29" fillId="0" borderId="66" xfId="0" applyFont="1" applyBorder="1" applyAlignment="1">
      <alignment/>
    </xf>
    <xf numFmtId="164" fontId="24" fillId="0" borderId="14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horizontal="right" vertical="center"/>
    </xf>
    <xf numFmtId="164" fontId="24" fillId="0" borderId="16" xfId="0" applyNumberFormat="1" applyFont="1" applyFill="1" applyBorder="1" applyAlignment="1">
      <alignment horizontal="right" vertical="center"/>
    </xf>
    <xf numFmtId="164" fontId="24" fillId="0" borderId="20" xfId="0" applyNumberFormat="1" applyFont="1" applyFill="1" applyBorder="1" applyAlignment="1">
      <alignment horizontal="right" vertical="center"/>
    </xf>
    <xf numFmtId="164" fontId="24" fillId="0" borderId="79" xfId="0" applyNumberFormat="1" applyFont="1" applyFill="1" applyBorder="1" applyAlignment="1">
      <alignment horizontal="right" vertical="center"/>
    </xf>
    <xf numFmtId="164" fontId="24" fillId="0" borderId="82" xfId="0" applyNumberFormat="1" applyFont="1" applyBorder="1" applyAlignment="1">
      <alignment horizontal="right" vertical="center"/>
    </xf>
    <xf numFmtId="0" fontId="27" fillId="0" borderId="66" xfId="0" applyFont="1" applyBorder="1" applyAlignment="1">
      <alignment horizontal="left"/>
    </xf>
    <xf numFmtId="164" fontId="24" fillId="0" borderId="83" xfId="0" applyNumberFormat="1" applyFont="1" applyBorder="1" applyAlignment="1">
      <alignment horizontal="right" vertical="center"/>
    </xf>
    <xf numFmtId="164" fontId="27" fillId="0" borderId="45" xfId="0" applyNumberFormat="1" applyFont="1" applyBorder="1" applyAlignment="1">
      <alignment horizontal="right" vertical="center"/>
    </xf>
    <xf numFmtId="164" fontId="24" fillId="0" borderId="44" xfId="0" applyNumberFormat="1" applyFont="1" applyBorder="1" applyAlignment="1">
      <alignment horizontal="right" vertical="center"/>
    </xf>
    <xf numFmtId="0" fontId="24" fillId="0" borderId="51" xfId="0" applyFont="1" applyBorder="1" applyAlignment="1">
      <alignment/>
    </xf>
    <xf numFmtId="0" fontId="27" fillId="0" borderId="72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52" xfId="0" applyFont="1" applyBorder="1" applyAlignment="1">
      <alignment/>
    </xf>
    <xf numFmtId="164" fontId="24" fillId="0" borderId="23" xfId="0" applyNumberFormat="1" applyFont="1" applyFill="1" applyBorder="1" applyAlignment="1">
      <alignment horizontal="right" vertical="center"/>
    </xf>
    <xf numFmtId="164" fontId="24" fillId="0" borderId="84" xfId="0" applyNumberFormat="1" applyFont="1" applyBorder="1" applyAlignment="1">
      <alignment horizontal="right" vertical="center"/>
    </xf>
    <xf numFmtId="0" fontId="27" fillId="0" borderId="85" xfId="0" applyFont="1" applyBorder="1" applyAlignment="1">
      <alignment/>
    </xf>
    <xf numFmtId="0" fontId="24" fillId="0" borderId="85" xfId="0" applyFont="1" applyBorder="1" applyAlignment="1">
      <alignment/>
    </xf>
    <xf numFmtId="0" fontId="24" fillId="0" borderId="86" xfId="0" applyFont="1" applyBorder="1" applyAlignment="1">
      <alignment/>
    </xf>
    <xf numFmtId="0" fontId="24" fillId="0" borderId="62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164" fontId="24" fillId="0" borderId="30" xfId="0" applyNumberFormat="1" applyFont="1" applyBorder="1" applyAlignment="1">
      <alignment horizontal="right" vertical="center"/>
    </xf>
    <xf numFmtId="164" fontId="27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58" xfId="0" applyNumberFormat="1" applyFont="1" applyBorder="1" applyAlignment="1">
      <alignment horizontal="right" vertical="center"/>
    </xf>
    <xf numFmtId="164" fontId="24" fillId="0" borderId="88" xfId="0" applyNumberFormat="1" applyFont="1" applyBorder="1" applyAlignment="1">
      <alignment horizontal="right" vertical="center"/>
    </xf>
    <xf numFmtId="164" fontId="24" fillId="0" borderId="35" xfId="0" applyNumberFormat="1" applyFont="1" applyBorder="1" applyAlignment="1">
      <alignment horizontal="right" vertical="center"/>
    </xf>
    <xf numFmtId="164" fontId="24" fillId="0" borderId="88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164" fontId="24" fillId="0" borderId="89" xfId="0" applyNumberFormat="1" applyFont="1" applyBorder="1" applyAlignment="1">
      <alignment horizontal="right" vertical="center"/>
    </xf>
    <xf numFmtId="0" fontId="26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6" fillId="0" borderId="93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abSelected="1" view="pageBreakPreview" zoomScaleSheetLayoutView="100" zoomScalePageLayoutView="0" workbookViewId="0" topLeftCell="A86">
      <selection activeCell="K95" sqref="K95"/>
    </sheetView>
  </sheetViews>
  <sheetFormatPr defaultColWidth="9.140625" defaultRowHeight="12.75"/>
  <cols>
    <col min="1" max="1" width="4.421875" style="0" customWidth="1"/>
    <col min="2" max="2" width="49.8515625" style="0" customWidth="1"/>
    <col min="3" max="3" width="16.28125" style="0" customWidth="1"/>
    <col min="4" max="4" width="12.140625" style="0" customWidth="1"/>
    <col min="5" max="5" width="14.28125" style="0" customWidth="1"/>
    <col min="6" max="8" width="13.00390625" style="0" customWidth="1"/>
    <col min="9" max="9" width="14.28125" style="0" customWidth="1"/>
    <col min="10" max="10" width="10.7109375" style="0" bestFit="1" customWidth="1"/>
  </cols>
  <sheetData>
    <row r="1" ht="12.75">
      <c r="G1" t="s">
        <v>35</v>
      </c>
    </row>
    <row r="2" ht="15.75">
      <c r="B2" t="s">
        <v>73</v>
      </c>
    </row>
    <row r="3" spans="1:2" ht="18.75">
      <c r="A3" s="7" t="s">
        <v>15</v>
      </c>
      <c r="B3" s="7"/>
    </row>
    <row r="4" ht="13.5" thickBot="1"/>
    <row r="5" spans="1:9" ht="16.5" thickBot="1">
      <c r="A5" s="186" t="s">
        <v>0</v>
      </c>
      <c r="B5" s="186" t="s">
        <v>1</v>
      </c>
      <c r="C5" s="208" t="s">
        <v>12</v>
      </c>
      <c r="D5" s="84" t="s">
        <v>48</v>
      </c>
      <c r="E5" s="208" t="s">
        <v>47</v>
      </c>
      <c r="F5" s="223"/>
      <c r="G5" s="223"/>
      <c r="H5" s="223"/>
      <c r="I5" s="224"/>
    </row>
    <row r="6" spans="1:9" ht="16.5" thickBot="1">
      <c r="A6" s="187"/>
      <c r="B6" s="187"/>
      <c r="C6" s="209"/>
      <c r="D6" s="85" t="s">
        <v>49</v>
      </c>
      <c r="E6" s="209"/>
      <c r="F6" s="83">
        <v>2010</v>
      </c>
      <c r="G6" s="87">
        <v>2011</v>
      </c>
      <c r="H6" s="87">
        <v>2012</v>
      </c>
      <c r="I6" s="87">
        <v>2013</v>
      </c>
    </row>
    <row r="7" spans="1:9" ht="12.75" customHeight="1" thickBot="1">
      <c r="A7" s="105">
        <v>1</v>
      </c>
      <c r="B7" s="106">
        <v>2</v>
      </c>
      <c r="C7" s="107">
        <v>3</v>
      </c>
      <c r="D7" s="110">
        <v>4</v>
      </c>
      <c r="E7" s="114">
        <v>5</v>
      </c>
      <c r="F7" s="106">
        <v>7</v>
      </c>
      <c r="G7" s="108">
        <v>8</v>
      </c>
      <c r="H7" s="188"/>
      <c r="I7" s="109">
        <v>8</v>
      </c>
    </row>
    <row r="8" spans="1:9" ht="12.75" customHeight="1">
      <c r="A8" s="211">
        <v>1</v>
      </c>
      <c r="B8" s="210" t="s">
        <v>58</v>
      </c>
      <c r="C8" s="121" t="s">
        <v>3</v>
      </c>
      <c r="D8" s="111" t="s">
        <v>50</v>
      </c>
      <c r="E8" s="122">
        <f>SUM(E9:E11)</f>
        <v>6205269</v>
      </c>
      <c r="F8" s="123">
        <f>SUM(F9:F11)</f>
        <v>770839</v>
      </c>
      <c r="G8" s="123">
        <f>SUM(G9:G11)</f>
        <v>1742300</v>
      </c>
      <c r="H8" s="189">
        <v>3492660</v>
      </c>
      <c r="I8" s="124"/>
    </row>
    <row r="9" spans="1:9" ht="14.25">
      <c r="A9" s="212"/>
      <c r="B9" s="202"/>
      <c r="C9" s="125" t="s">
        <v>4</v>
      </c>
      <c r="D9" s="126"/>
      <c r="E9" s="127">
        <v>1959075</v>
      </c>
      <c r="F9" s="128">
        <v>201860</v>
      </c>
      <c r="G9" s="128">
        <v>551650</v>
      </c>
      <c r="H9" s="190">
        <v>1105830</v>
      </c>
      <c r="I9" s="129"/>
    </row>
    <row r="10" spans="1:10" ht="15">
      <c r="A10" s="212"/>
      <c r="B10" s="202"/>
      <c r="C10" s="11" t="s">
        <v>5</v>
      </c>
      <c r="D10" s="112"/>
      <c r="E10" s="130">
        <v>2287119</v>
      </c>
      <c r="F10" s="131"/>
      <c r="G10" s="131">
        <v>639000</v>
      </c>
      <c r="H10" s="191">
        <v>1281000</v>
      </c>
      <c r="I10" s="132"/>
      <c r="J10" s="115"/>
    </row>
    <row r="11" spans="1:10" ht="15.75" customHeight="1">
      <c r="A11" s="213"/>
      <c r="B11" s="207"/>
      <c r="C11" s="16" t="s">
        <v>6</v>
      </c>
      <c r="D11" s="133"/>
      <c r="E11" s="134">
        <v>1959075</v>
      </c>
      <c r="F11" s="135">
        <v>568979</v>
      </c>
      <c r="G11" s="135">
        <v>551650</v>
      </c>
      <c r="H11" s="192">
        <v>1105830</v>
      </c>
      <c r="I11" s="136"/>
      <c r="J11" s="115"/>
    </row>
    <row r="12" spans="1:13" ht="15">
      <c r="A12" s="199">
        <v>2</v>
      </c>
      <c r="B12" s="201" t="s">
        <v>40</v>
      </c>
      <c r="C12" s="19" t="s">
        <v>3</v>
      </c>
      <c r="D12" s="137" t="s">
        <v>70</v>
      </c>
      <c r="E12" s="138">
        <f>SUM(E13:E15)</f>
        <v>12129340</v>
      </c>
      <c r="F12" s="9">
        <v>1495927</v>
      </c>
      <c r="G12" s="9">
        <v>10338313</v>
      </c>
      <c r="H12" s="49"/>
      <c r="I12" s="139"/>
      <c r="J12" s="104"/>
      <c r="K12" s="104"/>
      <c r="L12" s="104"/>
      <c r="M12" s="104"/>
    </row>
    <row r="13" spans="1:13" ht="14.25">
      <c r="A13" s="203"/>
      <c r="B13" s="202"/>
      <c r="C13" s="140" t="s">
        <v>4</v>
      </c>
      <c r="D13" s="126"/>
      <c r="E13" s="127">
        <v>3214299</v>
      </c>
      <c r="F13" s="128">
        <v>995927</v>
      </c>
      <c r="G13" s="128">
        <v>2050688</v>
      </c>
      <c r="H13" s="190"/>
      <c r="I13" s="129"/>
      <c r="J13" s="104"/>
      <c r="K13" s="104"/>
      <c r="L13" s="104"/>
      <c r="M13" s="104"/>
    </row>
    <row r="14" spans="1:13" ht="15">
      <c r="A14" s="203"/>
      <c r="B14" s="202"/>
      <c r="C14" s="20" t="s">
        <v>5</v>
      </c>
      <c r="D14" s="112"/>
      <c r="E14" s="130">
        <v>5752000</v>
      </c>
      <c r="F14" s="14"/>
      <c r="G14" s="14">
        <v>5752000</v>
      </c>
      <c r="H14" s="38"/>
      <c r="I14" s="141"/>
      <c r="J14" s="115"/>
      <c r="K14" s="104"/>
      <c r="L14" s="104"/>
      <c r="M14" s="104"/>
    </row>
    <row r="15" spans="1:13" ht="15">
      <c r="A15" s="204"/>
      <c r="B15" s="207"/>
      <c r="C15" s="21" t="s">
        <v>6</v>
      </c>
      <c r="D15" s="142"/>
      <c r="E15" s="134">
        <v>3163041</v>
      </c>
      <c r="F15" s="22">
        <v>500000</v>
      </c>
      <c r="G15" s="22">
        <v>2535625</v>
      </c>
      <c r="H15" s="92"/>
      <c r="I15" s="143"/>
      <c r="J15" s="104"/>
      <c r="K15" s="104"/>
      <c r="L15" s="104"/>
      <c r="M15" s="104"/>
    </row>
    <row r="16" spans="1:9" ht="15">
      <c r="A16" s="199">
        <v>3</v>
      </c>
      <c r="B16" s="201" t="s">
        <v>69</v>
      </c>
      <c r="C16" s="20" t="s">
        <v>3</v>
      </c>
      <c r="D16" s="112" t="s">
        <v>72</v>
      </c>
      <c r="E16" s="144">
        <f>SUM(E17:E19)</f>
        <v>5271150</v>
      </c>
      <c r="F16" s="131">
        <v>1903215</v>
      </c>
      <c r="G16" s="131">
        <v>3367935</v>
      </c>
      <c r="H16" s="191"/>
      <c r="I16" s="145">
        <f>SUM(J16:J16)</f>
        <v>0</v>
      </c>
    </row>
    <row r="17" spans="1:9" ht="14.25">
      <c r="A17" s="203"/>
      <c r="B17" s="202"/>
      <c r="C17" s="140" t="s">
        <v>4</v>
      </c>
      <c r="D17" s="126"/>
      <c r="E17" s="127">
        <f>SUM(F17:I17)</f>
        <v>1307153</v>
      </c>
      <c r="F17" s="128">
        <v>907909</v>
      </c>
      <c r="G17" s="128">
        <v>399244</v>
      </c>
      <c r="H17" s="190"/>
      <c r="I17" s="129"/>
    </row>
    <row r="18" spans="1:10" ht="15">
      <c r="A18" s="203"/>
      <c r="B18" s="202"/>
      <c r="C18" s="20" t="s">
        <v>5</v>
      </c>
      <c r="D18" s="112"/>
      <c r="E18" s="146">
        <f>SUM(F18:I18)</f>
        <v>2553600</v>
      </c>
      <c r="F18" s="131"/>
      <c r="G18" s="131">
        <v>2553600</v>
      </c>
      <c r="H18" s="191"/>
      <c r="I18" s="132"/>
      <c r="J18" s="115"/>
    </row>
    <row r="19" spans="1:9" ht="15">
      <c r="A19" s="204"/>
      <c r="B19" s="207"/>
      <c r="C19" s="20" t="s">
        <v>6</v>
      </c>
      <c r="D19" s="112"/>
      <c r="E19" s="147">
        <v>1410397</v>
      </c>
      <c r="F19" s="148">
        <v>995306</v>
      </c>
      <c r="G19" s="148">
        <v>415091</v>
      </c>
      <c r="H19" s="193"/>
      <c r="I19" s="149">
        <f>SUM(J19:J19)</f>
        <v>0</v>
      </c>
    </row>
    <row r="20" spans="1:9" ht="15">
      <c r="A20" s="199">
        <v>4</v>
      </c>
      <c r="B20" s="201" t="s">
        <v>8</v>
      </c>
      <c r="C20" s="19" t="s">
        <v>3</v>
      </c>
      <c r="D20" s="137" t="s">
        <v>52</v>
      </c>
      <c r="E20" s="144">
        <f>SUM(E21:E23)</f>
        <v>3398051</v>
      </c>
      <c r="F20" s="9">
        <f>SUM(F21:F23)</f>
        <v>2644377</v>
      </c>
      <c r="G20" s="9">
        <f>SUM(I20:I20)</f>
        <v>0</v>
      </c>
      <c r="H20" s="49"/>
      <c r="I20" s="139">
        <f>SUM(J20:J20)</f>
        <v>0</v>
      </c>
    </row>
    <row r="21" spans="1:9" ht="14.25">
      <c r="A21" s="203"/>
      <c r="B21" s="202"/>
      <c r="C21" s="140" t="s">
        <v>4</v>
      </c>
      <c r="D21" s="126"/>
      <c r="E21" s="127">
        <v>840941</v>
      </c>
      <c r="F21" s="128">
        <v>743627</v>
      </c>
      <c r="G21" s="128"/>
      <c r="H21" s="190"/>
      <c r="I21" s="129"/>
    </row>
    <row r="22" spans="1:10" ht="15">
      <c r="A22" s="203"/>
      <c r="B22" s="202"/>
      <c r="C22" s="20" t="s">
        <v>5</v>
      </c>
      <c r="D22" s="112"/>
      <c r="E22" s="146">
        <v>1681311</v>
      </c>
      <c r="F22" s="14">
        <v>1249501</v>
      </c>
      <c r="G22" s="14">
        <f>SUM(I22:I22)</f>
        <v>0</v>
      </c>
      <c r="H22" s="38"/>
      <c r="I22" s="141"/>
      <c r="J22" s="115"/>
    </row>
    <row r="23" spans="1:9" ht="18" customHeight="1">
      <c r="A23" s="203"/>
      <c r="B23" s="202"/>
      <c r="C23" s="27" t="s">
        <v>6</v>
      </c>
      <c r="D23" s="151"/>
      <c r="E23" s="147">
        <v>875799</v>
      </c>
      <c r="F23" s="53">
        <v>651249</v>
      </c>
      <c r="G23" s="25">
        <f>SUM(I23:I23)</f>
        <v>0</v>
      </c>
      <c r="H23" s="194"/>
      <c r="I23" s="150">
        <f>SUM(J23:J23)</f>
        <v>0</v>
      </c>
    </row>
    <row r="24" spans="1:9" ht="15">
      <c r="A24" s="199">
        <v>5</v>
      </c>
      <c r="B24" s="201" t="s">
        <v>9</v>
      </c>
      <c r="C24" s="19" t="s">
        <v>3</v>
      </c>
      <c r="D24" s="137" t="s">
        <v>50</v>
      </c>
      <c r="E24" s="144">
        <f>SUM(E25:E27)</f>
        <v>7665860</v>
      </c>
      <c r="F24" s="152">
        <v>4034494</v>
      </c>
      <c r="G24" s="152">
        <f>SUM(I24:I24)</f>
        <v>0</v>
      </c>
      <c r="H24" s="195"/>
      <c r="I24" s="145">
        <f>SUM(J24:J24)</f>
        <v>0</v>
      </c>
    </row>
    <row r="25" spans="1:9" ht="14.25">
      <c r="A25" s="203"/>
      <c r="B25" s="202"/>
      <c r="C25" s="140" t="s">
        <v>4</v>
      </c>
      <c r="D25" s="126"/>
      <c r="E25" s="127">
        <v>2205521</v>
      </c>
      <c r="F25" s="128">
        <v>1178551</v>
      </c>
      <c r="G25" s="128"/>
      <c r="H25" s="190"/>
      <c r="I25" s="129"/>
    </row>
    <row r="26" spans="1:9" ht="15">
      <c r="A26" s="203"/>
      <c r="B26" s="202"/>
      <c r="C26" s="20" t="s">
        <v>5</v>
      </c>
      <c r="D26" s="112"/>
      <c r="E26" s="146">
        <v>3115545</v>
      </c>
      <c r="F26" s="131">
        <v>1841773</v>
      </c>
      <c r="G26" s="131"/>
      <c r="H26" s="191"/>
      <c r="I26" s="132">
        <f>SUM(J26:J26)</f>
        <v>0</v>
      </c>
    </row>
    <row r="27" spans="1:9" ht="15.75" customHeight="1">
      <c r="A27" s="204"/>
      <c r="B27" s="207"/>
      <c r="C27" s="24" t="s">
        <v>6</v>
      </c>
      <c r="D27" s="133"/>
      <c r="E27" s="147">
        <v>2344794</v>
      </c>
      <c r="F27" s="153">
        <v>1014170</v>
      </c>
      <c r="G27" s="148">
        <f>SUM(I27:I27)</f>
        <v>0</v>
      </c>
      <c r="H27" s="193"/>
      <c r="I27" s="149">
        <f>SUM(J27:J27)</f>
        <v>0</v>
      </c>
    </row>
    <row r="28" spans="1:9" ht="15">
      <c r="A28" s="203">
        <v>6</v>
      </c>
      <c r="B28" s="201" t="s">
        <v>10</v>
      </c>
      <c r="C28" s="20" t="s">
        <v>3</v>
      </c>
      <c r="D28" s="112" t="s">
        <v>52</v>
      </c>
      <c r="E28" s="144">
        <f>SUM(E29:E31)</f>
        <v>7159901</v>
      </c>
      <c r="F28" s="131">
        <v>1845047</v>
      </c>
      <c r="G28" s="131">
        <v>4883428</v>
      </c>
      <c r="H28" s="191"/>
      <c r="I28" s="145">
        <f>SUM(J28:J28)</f>
        <v>0</v>
      </c>
    </row>
    <row r="29" spans="1:9" ht="14.25">
      <c r="A29" s="203"/>
      <c r="B29" s="202"/>
      <c r="C29" s="140" t="s">
        <v>4</v>
      </c>
      <c r="D29" s="126"/>
      <c r="E29" s="127">
        <v>2361839</v>
      </c>
      <c r="F29" s="128">
        <v>1075047</v>
      </c>
      <c r="G29" s="128">
        <v>1196232</v>
      </c>
      <c r="H29" s="190"/>
      <c r="I29" s="129"/>
    </row>
    <row r="30" spans="1:9" ht="15">
      <c r="A30" s="203"/>
      <c r="B30" s="202"/>
      <c r="C30" s="20" t="s">
        <v>5</v>
      </c>
      <c r="D30" s="112"/>
      <c r="E30" s="146">
        <v>2153601</v>
      </c>
      <c r="F30" s="131"/>
      <c r="G30" s="131">
        <v>2153600</v>
      </c>
      <c r="H30" s="191"/>
      <c r="I30" s="132">
        <f>SUM(J30:J30)</f>
        <v>0</v>
      </c>
    </row>
    <row r="31" spans="1:9" ht="15">
      <c r="A31" s="204"/>
      <c r="B31" s="207"/>
      <c r="C31" s="21" t="s">
        <v>6</v>
      </c>
      <c r="D31" s="142"/>
      <c r="E31" s="147">
        <v>2644461</v>
      </c>
      <c r="F31" s="148">
        <v>770000</v>
      </c>
      <c r="G31" s="148">
        <v>1533596</v>
      </c>
      <c r="H31" s="193"/>
      <c r="I31" s="149">
        <f>SUM(J31:J31)</f>
        <v>0</v>
      </c>
    </row>
    <row r="32" spans="1:9" ht="15">
      <c r="A32" s="203">
        <v>7</v>
      </c>
      <c r="B32" s="201" t="s">
        <v>41</v>
      </c>
      <c r="C32" s="20" t="s">
        <v>3</v>
      </c>
      <c r="D32" s="112" t="s">
        <v>71</v>
      </c>
      <c r="E32" s="144">
        <f>SUM(E33:E35)</f>
        <v>8402631</v>
      </c>
      <c r="F32" s="131">
        <f>SUM(F33:F35)</f>
        <v>4360724</v>
      </c>
      <c r="G32" s="131"/>
      <c r="H32" s="191">
        <v>2091800</v>
      </c>
      <c r="I32" s="132"/>
    </row>
    <row r="33" spans="1:9" ht="14.25">
      <c r="A33" s="203"/>
      <c r="B33" s="202"/>
      <c r="C33" s="140" t="s">
        <v>4</v>
      </c>
      <c r="D33" s="126"/>
      <c r="E33" s="127">
        <v>4467681</v>
      </c>
      <c r="F33" s="154">
        <v>1994624</v>
      </c>
      <c r="G33" s="128"/>
      <c r="H33" s="190">
        <v>522950</v>
      </c>
      <c r="I33" s="129"/>
    </row>
    <row r="34" spans="1:9" ht="15">
      <c r="A34" s="203"/>
      <c r="B34" s="202"/>
      <c r="C34" s="20" t="s">
        <v>5</v>
      </c>
      <c r="D34" s="112"/>
      <c r="E34" s="146">
        <v>1568850</v>
      </c>
      <c r="F34" s="135"/>
      <c r="G34" s="131"/>
      <c r="H34" s="191"/>
      <c r="I34" s="132"/>
    </row>
    <row r="35" spans="1:9" ht="17.25" customHeight="1">
      <c r="A35" s="203"/>
      <c r="B35" s="207"/>
      <c r="C35" s="27" t="s">
        <v>6</v>
      </c>
      <c r="D35" s="151"/>
      <c r="E35" s="147">
        <v>2366100</v>
      </c>
      <c r="F35" s="155">
        <v>2366100</v>
      </c>
      <c r="G35" s="156">
        <f>SUM(I35:I35)</f>
        <v>0</v>
      </c>
      <c r="H35" s="196">
        <v>1568850</v>
      </c>
      <c r="I35" s="157">
        <f>SUM(J35:J35)</f>
        <v>0</v>
      </c>
    </row>
    <row r="36" spans="1:9" ht="15">
      <c r="A36" s="199">
        <v>8</v>
      </c>
      <c r="B36" s="201" t="s">
        <v>14</v>
      </c>
      <c r="C36" s="19" t="s">
        <v>3</v>
      </c>
      <c r="D36" s="137" t="s">
        <v>52</v>
      </c>
      <c r="E36" s="144">
        <f>SUM(E37:E39)</f>
        <v>5103047</v>
      </c>
      <c r="F36" s="152">
        <v>2759589</v>
      </c>
      <c r="G36" s="152">
        <f>SUM(I36:I36)</f>
        <v>0</v>
      </c>
      <c r="H36" s="195"/>
      <c r="I36" s="145">
        <f>SUM(J36:J36)</f>
        <v>0</v>
      </c>
    </row>
    <row r="37" spans="1:9" ht="14.25">
      <c r="A37" s="203"/>
      <c r="B37" s="202"/>
      <c r="C37" s="140" t="s">
        <v>4</v>
      </c>
      <c r="D37" s="126"/>
      <c r="E37" s="127">
        <v>773950</v>
      </c>
      <c r="F37" s="128">
        <v>366641</v>
      </c>
      <c r="G37" s="128"/>
      <c r="H37" s="190"/>
      <c r="I37" s="129"/>
    </row>
    <row r="38" spans="1:9" ht="15">
      <c r="A38" s="203"/>
      <c r="B38" s="202"/>
      <c r="C38" s="20" t="s">
        <v>5</v>
      </c>
      <c r="D38" s="112"/>
      <c r="E38" s="146">
        <v>2665882</v>
      </c>
      <c r="F38" s="131">
        <v>1378285</v>
      </c>
      <c r="G38" s="131">
        <f>SUM(I38:I38)</f>
        <v>0</v>
      </c>
      <c r="H38" s="191"/>
      <c r="I38" s="132">
        <f>SUM(J38:J38)</f>
        <v>0</v>
      </c>
    </row>
    <row r="39" spans="1:9" ht="42.75" customHeight="1">
      <c r="A39" s="204"/>
      <c r="B39" s="207"/>
      <c r="C39" s="24" t="s">
        <v>6</v>
      </c>
      <c r="D39" s="133"/>
      <c r="E39" s="147">
        <v>1663215</v>
      </c>
      <c r="F39" s="153">
        <v>1014663</v>
      </c>
      <c r="G39" s="148">
        <f>SUM(I39:I39)</f>
        <v>0</v>
      </c>
      <c r="H39" s="193"/>
      <c r="I39" s="149">
        <f>SUM(J39:J39)</f>
        <v>0</v>
      </c>
    </row>
    <row r="40" spans="1:9" ht="15">
      <c r="A40" s="199">
        <v>9</v>
      </c>
      <c r="B40" s="201" t="s">
        <v>16</v>
      </c>
      <c r="C40" s="19" t="s">
        <v>3</v>
      </c>
      <c r="D40" s="137" t="s">
        <v>50</v>
      </c>
      <c r="E40" s="144">
        <v>1853726</v>
      </c>
      <c r="F40" s="9">
        <v>1828653</v>
      </c>
      <c r="G40" s="14">
        <f>SUM(I40:I40)</f>
        <v>0</v>
      </c>
      <c r="H40" s="38"/>
      <c r="I40" s="141">
        <f>SUM(J40:J40)</f>
        <v>0</v>
      </c>
    </row>
    <row r="41" spans="1:9" ht="14.25">
      <c r="A41" s="203"/>
      <c r="B41" s="202"/>
      <c r="C41" s="140" t="s">
        <v>4</v>
      </c>
      <c r="D41" s="126"/>
      <c r="E41" s="127">
        <v>209363</v>
      </c>
      <c r="F41" s="128">
        <v>1634290</v>
      </c>
      <c r="G41" s="128" t="s">
        <v>76</v>
      </c>
      <c r="H41" s="190"/>
      <c r="I41" s="129"/>
    </row>
    <row r="42" spans="1:9" ht="15">
      <c r="A42" s="203"/>
      <c r="B42" s="202"/>
      <c r="C42" s="20" t="s">
        <v>5</v>
      </c>
      <c r="D42" s="112"/>
      <c r="E42" s="146">
        <v>1440000</v>
      </c>
      <c r="F42" s="14"/>
      <c r="G42" s="14">
        <f>SUM(I42:I42)</f>
        <v>0</v>
      </c>
      <c r="H42" s="38"/>
      <c r="I42" s="141">
        <f>SUM(J42:J42)</f>
        <v>0</v>
      </c>
    </row>
    <row r="43" spans="1:9" ht="43.5" customHeight="1">
      <c r="A43" s="204"/>
      <c r="B43" s="207"/>
      <c r="C43" s="24" t="s">
        <v>6</v>
      </c>
      <c r="D43" s="133"/>
      <c r="E43" s="147">
        <v>204363</v>
      </c>
      <c r="F43" s="17">
        <v>194363</v>
      </c>
      <c r="G43" s="25">
        <f>SUM(I43:I43)</f>
        <v>0</v>
      </c>
      <c r="H43" s="194"/>
      <c r="I43" s="150">
        <f>SUM(J43:J43)</f>
        <v>0</v>
      </c>
    </row>
    <row r="44" spans="1:9" ht="15">
      <c r="A44" s="220">
        <v>10</v>
      </c>
      <c r="B44" s="201" t="s">
        <v>32</v>
      </c>
      <c r="C44" s="19" t="s">
        <v>3</v>
      </c>
      <c r="D44" s="137" t="s">
        <v>52</v>
      </c>
      <c r="E44" s="144">
        <v>5170778</v>
      </c>
      <c r="F44" s="158">
        <v>2849268</v>
      </c>
      <c r="G44" s="9">
        <f>SUM(I44:I44)</f>
        <v>0</v>
      </c>
      <c r="H44" s="9"/>
      <c r="I44" s="9">
        <f>SUM(J44:J44)</f>
        <v>0</v>
      </c>
    </row>
    <row r="45" spans="1:9" ht="14.25">
      <c r="A45" s="221"/>
      <c r="B45" s="202"/>
      <c r="C45" s="140" t="s">
        <v>4</v>
      </c>
      <c r="D45" s="126"/>
      <c r="E45" s="127">
        <v>395436</v>
      </c>
      <c r="F45" s="128">
        <v>2629677</v>
      </c>
      <c r="G45" s="128"/>
      <c r="H45" s="128"/>
      <c r="I45" s="128"/>
    </row>
    <row r="46" spans="1:9" ht="15">
      <c r="A46" s="221"/>
      <c r="B46" s="202"/>
      <c r="C46" s="20" t="s">
        <v>5</v>
      </c>
      <c r="D46" s="112"/>
      <c r="E46" s="146">
        <v>2488700</v>
      </c>
      <c r="F46" s="14"/>
      <c r="G46" s="14">
        <f>SUM(I46:I46)</f>
        <v>0</v>
      </c>
      <c r="H46" s="14"/>
      <c r="I46" s="14">
        <f>SUM(J46:J46)</f>
        <v>0</v>
      </c>
    </row>
    <row r="47" spans="1:9" ht="39" customHeight="1">
      <c r="A47" s="222"/>
      <c r="B47" s="207"/>
      <c r="C47" s="24" t="s">
        <v>6</v>
      </c>
      <c r="D47" s="133"/>
      <c r="E47" s="147">
        <v>3710000</v>
      </c>
      <c r="F47" s="17">
        <v>219591</v>
      </c>
      <c r="G47" s="22">
        <f>SUM(I47:I47)</f>
        <v>0</v>
      </c>
      <c r="H47" s="22"/>
      <c r="I47" s="22">
        <f>SUM(J47:J47)</f>
        <v>0</v>
      </c>
    </row>
    <row r="48" spans="1:9" ht="12.75" customHeight="1">
      <c r="A48" s="220">
        <v>11</v>
      </c>
      <c r="B48" s="201" t="s">
        <v>22</v>
      </c>
      <c r="C48" s="19" t="s">
        <v>3</v>
      </c>
      <c r="D48" s="137"/>
      <c r="E48" s="144">
        <v>4191608</v>
      </c>
      <c r="F48" s="9">
        <v>3057958</v>
      </c>
      <c r="G48" s="9">
        <f>SUM(I48:I48)</f>
        <v>0</v>
      </c>
      <c r="H48" s="9"/>
      <c r="I48" s="9">
        <f>SUM(J48:J48)</f>
        <v>0</v>
      </c>
    </row>
    <row r="49" spans="1:9" ht="12.75" customHeight="1">
      <c r="A49" s="221"/>
      <c r="B49" s="202"/>
      <c r="C49" s="140" t="s">
        <v>4</v>
      </c>
      <c r="D49" s="126" t="s">
        <v>52</v>
      </c>
      <c r="E49" s="127">
        <v>2095804</v>
      </c>
      <c r="F49" s="128">
        <v>1528979</v>
      </c>
      <c r="G49" s="128"/>
      <c r="H49" s="128"/>
      <c r="I49" s="128"/>
    </row>
    <row r="50" spans="1:9" ht="12.75" customHeight="1">
      <c r="A50" s="221"/>
      <c r="B50" s="202"/>
      <c r="C50" s="20" t="s">
        <v>5</v>
      </c>
      <c r="D50" s="112"/>
      <c r="E50" s="146">
        <f>SUM(F50:I50)</f>
        <v>0</v>
      </c>
      <c r="F50" s="14"/>
      <c r="G50" s="14">
        <f>SUM(I50:I50)</f>
        <v>0</v>
      </c>
      <c r="H50" s="14"/>
      <c r="I50" s="14">
        <f>SUM(J50:J50)</f>
        <v>0</v>
      </c>
    </row>
    <row r="51" spans="1:9" ht="12.75" customHeight="1">
      <c r="A51" s="222"/>
      <c r="B51" s="207"/>
      <c r="C51" s="21" t="s">
        <v>6</v>
      </c>
      <c r="D51" s="142"/>
      <c r="E51" s="147">
        <v>2095804</v>
      </c>
      <c r="F51" s="22">
        <v>1528979</v>
      </c>
      <c r="G51" s="22">
        <f>SUM(I51:I51)</f>
        <v>0</v>
      </c>
      <c r="H51" s="22"/>
      <c r="I51" s="22">
        <f>SUM(J51:J51)</f>
        <v>0</v>
      </c>
    </row>
    <row r="52" spans="1:9" ht="12.75" customHeight="1">
      <c r="A52" s="203">
        <v>12</v>
      </c>
      <c r="B52" s="202" t="s">
        <v>33</v>
      </c>
      <c r="C52" s="20" t="s">
        <v>3</v>
      </c>
      <c r="D52" s="112"/>
      <c r="E52" s="146">
        <v>3477915</v>
      </c>
      <c r="F52" s="159">
        <f>SUM(F53:F55)</f>
        <v>2371727</v>
      </c>
      <c r="G52" s="131">
        <f>SUM(I52:I52)</f>
        <v>0</v>
      </c>
      <c r="H52" s="191"/>
      <c r="I52" s="132">
        <f>SUM(J52:J52)</f>
        <v>0</v>
      </c>
    </row>
    <row r="53" spans="1:9" ht="12.75" customHeight="1">
      <c r="A53" s="203"/>
      <c r="B53" s="202"/>
      <c r="C53" s="140" t="s">
        <v>4</v>
      </c>
      <c r="D53" s="126" t="s">
        <v>52</v>
      </c>
      <c r="E53" s="127">
        <v>465406</v>
      </c>
      <c r="F53" s="160">
        <v>465798</v>
      </c>
      <c r="G53" s="128"/>
      <c r="H53" s="190"/>
      <c r="I53" s="129"/>
    </row>
    <row r="54" spans="1:9" ht="12.75" customHeight="1">
      <c r="A54" s="203"/>
      <c r="B54" s="202"/>
      <c r="C54" s="20" t="s">
        <v>5</v>
      </c>
      <c r="D54" s="112"/>
      <c r="E54" s="146">
        <v>2514344</v>
      </c>
      <c r="F54" s="159">
        <v>1560764</v>
      </c>
      <c r="G54" s="131">
        <f>SUM(I54:I54)</f>
        <v>0</v>
      </c>
      <c r="H54" s="191"/>
      <c r="I54" s="132">
        <f>SUM(J54:J54)</f>
        <v>0</v>
      </c>
    </row>
    <row r="55" spans="1:9" ht="12.75" customHeight="1" thickBot="1">
      <c r="A55" s="225"/>
      <c r="B55" s="226"/>
      <c r="C55" s="33" t="s">
        <v>6</v>
      </c>
      <c r="D55" s="113"/>
      <c r="E55" s="161">
        <v>498165</v>
      </c>
      <c r="F55" s="162">
        <v>345165</v>
      </c>
      <c r="G55" s="163">
        <f>SUM(I55:I55)</f>
        <v>0</v>
      </c>
      <c r="H55" s="197"/>
      <c r="I55" s="164">
        <f>SUM(J55:J55)</f>
        <v>0</v>
      </c>
    </row>
    <row r="56" spans="1:9" ht="12.75" customHeight="1">
      <c r="A56" s="199">
        <v>13</v>
      </c>
      <c r="B56" s="201" t="s">
        <v>43</v>
      </c>
      <c r="C56" s="19" t="s">
        <v>3</v>
      </c>
      <c r="D56" s="137"/>
      <c r="E56" s="144">
        <f aca="true" t="shared" si="0" ref="E56:E63">SUM(F56:I56)</f>
        <v>353881</v>
      </c>
      <c r="F56" s="9">
        <f>SUM(F57:F59)</f>
        <v>353881</v>
      </c>
      <c r="G56" s="9">
        <f>SUM(G57:G59)</f>
        <v>0</v>
      </c>
      <c r="H56" s="49"/>
      <c r="I56" s="139">
        <f>SUM(J56:J56)</f>
        <v>0</v>
      </c>
    </row>
    <row r="57" spans="1:9" ht="12.75" customHeight="1">
      <c r="A57" s="203"/>
      <c r="B57" s="202"/>
      <c r="C57" s="140" t="s">
        <v>4</v>
      </c>
      <c r="D57" s="126">
        <v>2010</v>
      </c>
      <c r="E57" s="127">
        <f t="shared" si="0"/>
        <v>353881</v>
      </c>
      <c r="F57" s="128">
        <v>353881</v>
      </c>
      <c r="G57" s="128"/>
      <c r="H57" s="190"/>
      <c r="I57" s="129"/>
    </row>
    <row r="58" spans="1:9" ht="12.75" customHeight="1">
      <c r="A58" s="203"/>
      <c r="B58" s="202"/>
      <c r="C58" s="43" t="s">
        <v>5</v>
      </c>
      <c r="D58" s="165"/>
      <c r="E58" s="146">
        <f t="shared" si="0"/>
        <v>0</v>
      </c>
      <c r="F58" s="14"/>
      <c r="G58" s="14">
        <f>SUM(I58:I58)</f>
        <v>0</v>
      </c>
      <c r="H58" s="38"/>
      <c r="I58" s="141">
        <f>SUM(J58:J58)</f>
        <v>0</v>
      </c>
    </row>
    <row r="59" spans="1:9" ht="12.75" customHeight="1">
      <c r="A59" s="204"/>
      <c r="B59" s="207"/>
      <c r="C59" s="21" t="s">
        <v>6</v>
      </c>
      <c r="D59" s="142"/>
      <c r="E59" s="147">
        <f t="shared" si="0"/>
        <v>0</v>
      </c>
      <c r="F59" s="22"/>
      <c r="G59" s="22">
        <f>SUM(I59:I59)</f>
        <v>0</v>
      </c>
      <c r="H59" s="92"/>
      <c r="I59" s="143">
        <f>SUM(J59:J59)</f>
        <v>0</v>
      </c>
    </row>
    <row r="60" spans="1:9" ht="12.75" customHeight="1">
      <c r="A60" s="199">
        <v>14</v>
      </c>
      <c r="B60" s="201" t="s">
        <v>59</v>
      </c>
      <c r="C60" s="19" t="s">
        <v>3</v>
      </c>
      <c r="D60" s="137"/>
      <c r="E60" s="144">
        <f t="shared" si="0"/>
        <v>120000</v>
      </c>
      <c r="F60" s="9"/>
      <c r="G60" s="10">
        <f>SUM(G61:G63)</f>
        <v>120000</v>
      </c>
      <c r="H60" s="10"/>
      <c r="I60" s="139">
        <f>SUM(J60:J60)</f>
        <v>0</v>
      </c>
    </row>
    <row r="61" spans="1:9" ht="12.75" customHeight="1">
      <c r="A61" s="203"/>
      <c r="B61" s="202"/>
      <c r="C61" s="140" t="s">
        <v>4</v>
      </c>
      <c r="D61" s="126">
        <v>2011</v>
      </c>
      <c r="E61" s="127">
        <f t="shared" si="0"/>
        <v>60000</v>
      </c>
      <c r="F61" s="128"/>
      <c r="G61" s="160">
        <v>60000</v>
      </c>
      <c r="H61" s="160"/>
      <c r="I61" s="129"/>
    </row>
    <row r="62" spans="1:9" ht="12.75" customHeight="1">
      <c r="A62" s="203"/>
      <c r="B62" s="202"/>
      <c r="C62" s="43" t="s">
        <v>5</v>
      </c>
      <c r="D62" s="165"/>
      <c r="E62" s="146">
        <f t="shared" si="0"/>
        <v>0</v>
      </c>
      <c r="F62" s="14"/>
      <c r="G62" s="15"/>
      <c r="H62" s="15"/>
      <c r="I62" s="141">
        <f>SUM(J62:J62)</f>
        <v>0</v>
      </c>
    </row>
    <row r="63" spans="1:9" ht="12.75" customHeight="1">
      <c r="A63" s="204"/>
      <c r="B63" s="207"/>
      <c r="C63" s="21" t="s">
        <v>6</v>
      </c>
      <c r="D63" s="142"/>
      <c r="E63" s="147">
        <f t="shared" si="0"/>
        <v>60000</v>
      </c>
      <c r="F63" s="22"/>
      <c r="G63" s="23">
        <v>60000</v>
      </c>
      <c r="H63" s="23"/>
      <c r="I63" s="143">
        <f>SUM(J63:J63)</f>
        <v>0</v>
      </c>
    </row>
    <row r="64" spans="1:9" ht="12.75" customHeight="1">
      <c r="A64" s="199">
        <v>15</v>
      </c>
      <c r="B64" s="201" t="s">
        <v>60</v>
      </c>
      <c r="C64" s="19" t="s">
        <v>3</v>
      </c>
      <c r="D64" s="137"/>
      <c r="E64" s="144">
        <f aca="true" t="shared" si="1" ref="E64:E86">SUM(F64:I64)</f>
        <v>3397700</v>
      </c>
      <c r="F64" s="10">
        <f>SUM(F65:F67)</f>
        <v>197700</v>
      </c>
      <c r="G64" s="9"/>
      <c r="H64" s="49"/>
      <c r="I64" s="139">
        <v>3200000</v>
      </c>
    </row>
    <row r="65" spans="1:9" ht="12.75" customHeight="1">
      <c r="A65" s="203"/>
      <c r="B65" s="202"/>
      <c r="C65" s="140" t="s">
        <v>4</v>
      </c>
      <c r="D65" s="126">
        <v>2010</v>
      </c>
      <c r="E65" s="127">
        <f t="shared" si="1"/>
        <v>898850</v>
      </c>
      <c r="F65" s="160">
        <v>98850</v>
      </c>
      <c r="G65" s="128"/>
      <c r="H65" s="190"/>
      <c r="I65" s="129">
        <v>800000</v>
      </c>
    </row>
    <row r="66" spans="1:9" ht="12.75" customHeight="1">
      <c r="A66" s="203"/>
      <c r="B66" s="202"/>
      <c r="C66" s="43" t="s">
        <v>5</v>
      </c>
      <c r="D66" s="165"/>
      <c r="E66" s="146">
        <f t="shared" si="1"/>
        <v>0</v>
      </c>
      <c r="F66" s="15"/>
      <c r="G66" s="14">
        <f>SUM(I66:I66)</f>
        <v>0</v>
      </c>
      <c r="H66" s="38"/>
      <c r="I66" s="141">
        <f>SUM(J66:J66)</f>
        <v>0</v>
      </c>
    </row>
    <row r="67" spans="1:9" ht="12.75" customHeight="1">
      <c r="A67" s="204"/>
      <c r="B67" s="207"/>
      <c r="C67" s="21" t="s">
        <v>6</v>
      </c>
      <c r="D67" s="142"/>
      <c r="E67" s="147">
        <f t="shared" si="1"/>
        <v>2498850</v>
      </c>
      <c r="F67" s="23">
        <v>98850</v>
      </c>
      <c r="G67" s="22"/>
      <c r="H67" s="92"/>
      <c r="I67" s="143">
        <v>2400000</v>
      </c>
    </row>
    <row r="68" spans="1:9" ht="12.75" customHeight="1">
      <c r="A68" s="199">
        <v>16</v>
      </c>
      <c r="B68" s="201" t="s">
        <v>67</v>
      </c>
      <c r="C68" s="19" t="s">
        <v>3</v>
      </c>
      <c r="D68" s="137"/>
      <c r="E68" s="144">
        <v>8683234</v>
      </c>
      <c r="F68" s="10">
        <f>SUM(F69:F71)</f>
        <v>207034</v>
      </c>
      <c r="G68" s="9">
        <v>4676200</v>
      </c>
      <c r="H68" s="49">
        <v>3800000</v>
      </c>
      <c r="I68" s="139">
        <f>SUM(J68:J68)</f>
        <v>0</v>
      </c>
    </row>
    <row r="69" spans="1:9" ht="12.75" customHeight="1">
      <c r="A69" s="203"/>
      <c r="B69" s="202"/>
      <c r="C69" s="140" t="s">
        <v>4</v>
      </c>
      <c r="D69" s="126">
        <v>2010</v>
      </c>
      <c r="E69" s="127">
        <v>2222567</v>
      </c>
      <c r="F69" s="160">
        <v>103517</v>
      </c>
      <c r="G69" s="128">
        <v>1169050</v>
      </c>
      <c r="H69" s="190">
        <v>950000</v>
      </c>
      <c r="I69" s="129"/>
    </row>
    <row r="70" spans="1:9" ht="12.75" customHeight="1">
      <c r="A70" s="203"/>
      <c r="B70" s="202"/>
      <c r="C70" s="43" t="s">
        <v>5</v>
      </c>
      <c r="D70" s="165"/>
      <c r="E70" s="146">
        <f t="shared" si="1"/>
        <v>0</v>
      </c>
      <c r="F70" s="15"/>
      <c r="G70" s="14">
        <f>SUM(I70:I70)</f>
        <v>0</v>
      </c>
      <c r="H70" s="38"/>
      <c r="I70" s="141">
        <f>SUM(J70:J70)</f>
        <v>0</v>
      </c>
    </row>
    <row r="71" spans="1:9" ht="12.75" customHeight="1">
      <c r="A71" s="204"/>
      <c r="B71" s="207"/>
      <c r="C71" s="21" t="s">
        <v>6</v>
      </c>
      <c r="D71" s="142"/>
      <c r="E71" s="147">
        <v>6460667</v>
      </c>
      <c r="F71" s="23">
        <v>103517</v>
      </c>
      <c r="G71" s="22">
        <v>3507150</v>
      </c>
      <c r="H71" s="92">
        <v>2850000</v>
      </c>
      <c r="I71" s="143">
        <f>SUM(J71:J71)</f>
        <v>0</v>
      </c>
    </row>
    <row r="72" spans="1:9" ht="12.75" customHeight="1">
      <c r="A72" s="199">
        <v>17</v>
      </c>
      <c r="B72" s="201" t="s">
        <v>61</v>
      </c>
      <c r="C72" s="19" t="s">
        <v>3</v>
      </c>
      <c r="D72" s="137"/>
      <c r="E72" s="144">
        <f t="shared" si="1"/>
        <v>3358356</v>
      </c>
      <c r="F72" s="10">
        <f>SUM(F73:F75)</f>
        <v>158356</v>
      </c>
      <c r="G72" s="9"/>
      <c r="H72" s="49"/>
      <c r="I72" s="139">
        <v>3200000</v>
      </c>
    </row>
    <row r="73" spans="1:9" ht="12.75" customHeight="1">
      <c r="A73" s="203"/>
      <c r="B73" s="202"/>
      <c r="C73" s="140" t="s">
        <v>4</v>
      </c>
      <c r="D73" s="126">
        <v>2010</v>
      </c>
      <c r="E73" s="127">
        <f t="shared" si="1"/>
        <v>879178</v>
      </c>
      <c r="F73" s="160">
        <v>79178</v>
      </c>
      <c r="G73" s="128"/>
      <c r="H73" s="190"/>
      <c r="I73" s="129">
        <v>800000</v>
      </c>
    </row>
    <row r="74" spans="1:9" ht="12.75" customHeight="1">
      <c r="A74" s="203"/>
      <c r="B74" s="202"/>
      <c r="C74" s="43" t="s">
        <v>5</v>
      </c>
      <c r="D74" s="165"/>
      <c r="E74" s="146">
        <f t="shared" si="1"/>
        <v>0</v>
      </c>
      <c r="F74" s="15"/>
      <c r="G74" s="14">
        <f>SUM(I74:I74)</f>
        <v>0</v>
      </c>
      <c r="H74" s="38"/>
      <c r="I74" s="141">
        <f>SUM(J74:J74)</f>
        <v>0</v>
      </c>
    </row>
    <row r="75" spans="1:9" ht="12.75" customHeight="1">
      <c r="A75" s="204"/>
      <c r="B75" s="207"/>
      <c r="C75" s="21" t="s">
        <v>6</v>
      </c>
      <c r="D75" s="142"/>
      <c r="E75" s="147">
        <f t="shared" si="1"/>
        <v>2479178</v>
      </c>
      <c r="F75" s="23">
        <v>79178</v>
      </c>
      <c r="G75" s="22"/>
      <c r="H75" s="92"/>
      <c r="I75" s="143">
        <v>2400000</v>
      </c>
    </row>
    <row r="76" spans="1:9" ht="12.75" customHeight="1">
      <c r="A76" s="199">
        <v>18</v>
      </c>
      <c r="B76" s="201" t="s">
        <v>62</v>
      </c>
      <c r="C76" s="19" t="s">
        <v>3</v>
      </c>
      <c r="D76" s="137"/>
      <c r="E76" s="144">
        <f>SUM(E77:E79)</f>
        <v>9567416</v>
      </c>
      <c r="F76" s="9">
        <f>SUM(F77:F79)</f>
        <v>3624105</v>
      </c>
      <c r="G76" s="9">
        <v>5469400</v>
      </c>
      <c r="H76" s="49"/>
      <c r="I76" s="139"/>
    </row>
    <row r="77" spans="1:9" ht="12.75" customHeight="1">
      <c r="A77" s="203"/>
      <c r="B77" s="202"/>
      <c r="C77" s="140" t="s">
        <v>4</v>
      </c>
      <c r="D77" s="126" t="s">
        <v>68</v>
      </c>
      <c r="E77" s="127">
        <v>2321021</v>
      </c>
      <c r="F77" s="128">
        <v>913366</v>
      </c>
      <c r="G77" s="128">
        <v>1267350</v>
      </c>
      <c r="H77" s="190"/>
      <c r="I77" s="129"/>
    </row>
    <row r="78" spans="1:9" ht="12.75" customHeight="1">
      <c r="A78" s="203"/>
      <c r="B78" s="202"/>
      <c r="C78" s="43" t="s">
        <v>5</v>
      </c>
      <c r="D78" s="165"/>
      <c r="E78" s="146">
        <v>0</v>
      </c>
      <c r="F78" s="14"/>
      <c r="G78" s="14"/>
      <c r="H78" s="38"/>
      <c r="I78" s="141"/>
    </row>
    <row r="79" spans="1:9" ht="12.75" customHeight="1">
      <c r="A79" s="204"/>
      <c r="B79" s="207"/>
      <c r="C79" s="21" t="s">
        <v>6</v>
      </c>
      <c r="D79" s="142"/>
      <c r="E79" s="147">
        <v>7246395</v>
      </c>
      <c r="F79" s="22">
        <v>2710739</v>
      </c>
      <c r="G79" s="22">
        <v>4202050</v>
      </c>
      <c r="H79" s="92"/>
      <c r="I79" s="143"/>
    </row>
    <row r="80" spans="1:9" ht="12.75" customHeight="1">
      <c r="A80" s="199">
        <v>19</v>
      </c>
      <c r="B80" s="201" t="s">
        <v>66</v>
      </c>
      <c r="C80" s="19" t="s">
        <v>3</v>
      </c>
      <c r="D80" s="137">
        <v>2009</v>
      </c>
      <c r="E80" s="144">
        <v>464158</v>
      </c>
      <c r="F80" s="170">
        <f>SUM(F81:F83)</f>
        <v>403158</v>
      </c>
      <c r="G80" s="158">
        <f>SUM(G81:G83)</f>
        <v>0</v>
      </c>
      <c r="H80" s="198"/>
      <c r="I80" s="171">
        <f>SUM(I81:I83)</f>
        <v>0</v>
      </c>
    </row>
    <row r="81" spans="1:9" ht="12.75" customHeight="1">
      <c r="A81" s="203"/>
      <c r="B81" s="202"/>
      <c r="C81" s="140" t="s">
        <v>4</v>
      </c>
      <c r="D81" s="126"/>
      <c r="E81" s="127">
        <v>262579</v>
      </c>
      <c r="F81" s="167">
        <v>201579</v>
      </c>
      <c r="G81" s="128"/>
      <c r="H81" s="190"/>
      <c r="I81" s="129"/>
    </row>
    <row r="82" spans="1:9" ht="12.75" customHeight="1">
      <c r="A82" s="203"/>
      <c r="B82" s="202"/>
      <c r="C82" s="20" t="s">
        <v>5</v>
      </c>
      <c r="D82" s="112"/>
      <c r="E82" s="146">
        <f t="shared" si="1"/>
        <v>0</v>
      </c>
      <c r="F82" s="168">
        <f>SUM(I82:I82)</f>
        <v>0</v>
      </c>
      <c r="G82" s="14">
        <f>SUM(I82:I82)</f>
        <v>0</v>
      </c>
      <c r="H82" s="38"/>
      <c r="I82" s="141">
        <f>SUM(J82:J82)</f>
        <v>0</v>
      </c>
    </row>
    <row r="83" spans="1:9" ht="12.75" customHeight="1">
      <c r="A83" s="204"/>
      <c r="B83" s="207"/>
      <c r="C83" s="24" t="s">
        <v>6</v>
      </c>
      <c r="D83" s="133"/>
      <c r="E83" s="147">
        <v>262579</v>
      </c>
      <c r="F83" s="169">
        <v>201579</v>
      </c>
      <c r="G83" s="22">
        <f>SUM(I83:I83)</f>
        <v>0</v>
      </c>
      <c r="H83" s="92"/>
      <c r="I83" s="143">
        <f>SUM(J83:J83)</f>
        <v>0</v>
      </c>
    </row>
    <row r="84" spans="1:9" ht="15.75" customHeight="1">
      <c r="A84" s="199">
        <v>20</v>
      </c>
      <c r="B84" s="201" t="s">
        <v>54</v>
      </c>
      <c r="C84" s="19" t="s">
        <v>3</v>
      </c>
      <c r="D84" s="137"/>
      <c r="E84" s="144">
        <v>1942071</v>
      </c>
      <c r="F84" s="166">
        <f>SUM(F85:F87)</f>
        <v>424628</v>
      </c>
      <c r="G84" s="9">
        <f>SUM(I84:I84)</f>
        <v>0</v>
      </c>
      <c r="H84" s="49"/>
      <c r="I84" s="139">
        <f>SUM(J84:J84)</f>
        <v>0</v>
      </c>
    </row>
    <row r="85" spans="1:9" ht="15" customHeight="1">
      <c r="A85" s="203"/>
      <c r="B85" s="202"/>
      <c r="C85" s="140" t="s">
        <v>4</v>
      </c>
      <c r="D85" s="126" t="s">
        <v>52</v>
      </c>
      <c r="E85" s="127">
        <v>971036</v>
      </c>
      <c r="F85" s="167">
        <v>212314</v>
      </c>
      <c r="G85" s="128"/>
      <c r="H85" s="190"/>
      <c r="I85" s="129"/>
    </row>
    <row r="86" spans="1:9" ht="16.5" customHeight="1">
      <c r="A86" s="203"/>
      <c r="B86" s="202"/>
      <c r="C86" s="43" t="s">
        <v>5</v>
      </c>
      <c r="D86" s="165"/>
      <c r="E86" s="146">
        <f t="shared" si="1"/>
        <v>0</v>
      </c>
      <c r="F86" s="168"/>
      <c r="G86" s="14">
        <f>SUM(I86:I86)</f>
        <v>0</v>
      </c>
      <c r="H86" s="38"/>
      <c r="I86" s="141">
        <f>SUM(J86:J86)</f>
        <v>0</v>
      </c>
    </row>
    <row r="87" spans="1:9" ht="16.5" customHeight="1">
      <c r="A87" s="203"/>
      <c r="B87" s="207"/>
      <c r="C87" s="21" t="s">
        <v>6</v>
      </c>
      <c r="D87" s="142"/>
      <c r="E87" s="147">
        <v>971035</v>
      </c>
      <c r="F87" s="169">
        <v>212314</v>
      </c>
      <c r="G87" s="22">
        <f>SUM(I87:I87)</f>
        <v>0</v>
      </c>
      <c r="H87" s="92"/>
      <c r="I87" s="143">
        <f>SUM(J87:J87)</f>
        <v>0</v>
      </c>
    </row>
    <row r="88" spans="1:9" ht="16.5" customHeight="1">
      <c r="A88" s="199">
        <v>21</v>
      </c>
      <c r="B88" s="201" t="s">
        <v>74</v>
      </c>
      <c r="C88" s="19" t="s">
        <v>3</v>
      </c>
      <c r="D88" s="137"/>
      <c r="E88" s="144">
        <v>1398368</v>
      </c>
      <c r="F88" s="166">
        <v>1398368</v>
      </c>
      <c r="G88" s="9">
        <f>SUM(I88:I88)</f>
        <v>0</v>
      </c>
      <c r="H88" s="49"/>
      <c r="I88" s="139">
        <f>SUM(J88:J88)</f>
        <v>0</v>
      </c>
    </row>
    <row r="89" spans="1:9" ht="16.5" customHeight="1">
      <c r="A89" s="203"/>
      <c r="B89" s="202"/>
      <c r="C89" s="140" t="s">
        <v>4</v>
      </c>
      <c r="D89" s="172">
        <v>2010</v>
      </c>
      <c r="E89" s="127"/>
      <c r="F89" s="167"/>
      <c r="G89" s="128"/>
      <c r="H89" s="190"/>
      <c r="I89" s="129"/>
    </row>
    <row r="90" spans="1:9" ht="16.5" customHeight="1">
      <c r="A90" s="203"/>
      <c r="B90" s="202"/>
      <c r="C90" s="43" t="s">
        <v>5</v>
      </c>
      <c r="D90" s="112"/>
      <c r="E90" s="146"/>
      <c r="F90" s="168"/>
      <c r="G90" s="14"/>
      <c r="H90" s="38"/>
      <c r="I90" s="141">
        <f>SUM(J90:J90)</f>
        <v>0</v>
      </c>
    </row>
    <row r="91" spans="1:9" ht="16.5" customHeight="1">
      <c r="A91" s="204"/>
      <c r="B91" s="202"/>
      <c r="C91" s="21" t="s">
        <v>6</v>
      </c>
      <c r="D91" s="142"/>
      <c r="E91" s="147">
        <v>1398368</v>
      </c>
      <c r="F91" s="169">
        <v>1398368</v>
      </c>
      <c r="G91" s="22">
        <f>SUM(I91:I91)</f>
        <v>0</v>
      </c>
      <c r="H91" s="92"/>
      <c r="I91" s="143">
        <f>SUM(J91:J91)</f>
        <v>0</v>
      </c>
    </row>
    <row r="92" spans="1:9" ht="16.5" customHeight="1">
      <c r="A92" s="199">
        <v>22</v>
      </c>
      <c r="B92" s="205" t="s">
        <v>75</v>
      </c>
      <c r="C92" s="19" t="s">
        <v>3</v>
      </c>
      <c r="D92" s="137"/>
      <c r="E92" s="173">
        <v>1200000</v>
      </c>
      <c r="F92" s="166">
        <v>1200000</v>
      </c>
      <c r="G92" s="9">
        <f>SUM(I92:I92)</f>
        <v>0</v>
      </c>
      <c r="H92" s="49"/>
      <c r="I92" s="139">
        <f>SUM(J92:J92)</f>
        <v>0</v>
      </c>
    </row>
    <row r="93" spans="1:9" ht="16.5" customHeight="1">
      <c r="A93" s="203"/>
      <c r="B93" s="206"/>
      <c r="C93" s="140" t="s">
        <v>4</v>
      </c>
      <c r="D93" s="172">
        <v>2010</v>
      </c>
      <c r="E93" s="174"/>
      <c r="F93" s="167"/>
      <c r="G93" s="128"/>
      <c r="H93" s="190"/>
      <c r="I93" s="129"/>
    </row>
    <row r="94" spans="1:9" ht="16.5" customHeight="1">
      <c r="A94" s="203"/>
      <c r="B94" s="206"/>
      <c r="C94" s="43" t="s">
        <v>5</v>
      </c>
      <c r="D94" s="112"/>
      <c r="E94" s="175">
        <f>SUM(F94:I94)</f>
        <v>0</v>
      </c>
      <c r="F94" s="168"/>
      <c r="G94" s="14">
        <f>SUM(I94:I94)</f>
        <v>0</v>
      </c>
      <c r="H94" s="38"/>
      <c r="I94" s="141">
        <f>SUM(J94:J94)</f>
        <v>0</v>
      </c>
    </row>
    <row r="95" spans="1:9" ht="16.5" customHeight="1">
      <c r="A95" s="203"/>
      <c r="B95" s="206"/>
      <c r="C95" s="20" t="s">
        <v>6</v>
      </c>
      <c r="D95" s="142"/>
      <c r="E95" s="181">
        <v>1200000</v>
      </c>
      <c r="F95" s="180">
        <v>1200000</v>
      </c>
      <c r="G95" s="25">
        <f>SUM(I95:I95)</f>
        <v>0</v>
      </c>
      <c r="H95" s="194"/>
      <c r="I95" s="150">
        <f>SUM(J95:J95)</f>
        <v>0</v>
      </c>
    </row>
    <row r="96" spans="1:9" ht="16.5" customHeight="1">
      <c r="A96" s="199">
        <v>23</v>
      </c>
      <c r="B96" s="201" t="s">
        <v>77</v>
      </c>
      <c r="C96" s="19" t="s">
        <v>3</v>
      </c>
      <c r="D96" s="112"/>
      <c r="E96" s="173">
        <v>1000000</v>
      </c>
      <c r="F96" s="166">
        <v>1000000</v>
      </c>
      <c r="G96" s="9">
        <f>SUM(I96:I96)</f>
        <v>0</v>
      </c>
      <c r="H96" s="49"/>
      <c r="I96" s="139">
        <f>SUM(J104:J104)</f>
        <v>0</v>
      </c>
    </row>
    <row r="97" spans="1:9" ht="16.5" customHeight="1">
      <c r="A97" s="200"/>
      <c r="B97" s="202"/>
      <c r="C97" s="140" t="s">
        <v>4</v>
      </c>
      <c r="D97" s="172">
        <v>2010</v>
      </c>
      <c r="E97" s="174"/>
      <c r="F97" s="167"/>
      <c r="G97" s="128"/>
      <c r="H97" s="190"/>
      <c r="I97" s="129"/>
    </row>
    <row r="98" spans="1:9" ht="16.5" customHeight="1">
      <c r="A98" s="200"/>
      <c r="B98" s="202"/>
      <c r="C98" s="43" t="s">
        <v>5</v>
      </c>
      <c r="D98" s="112"/>
      <c r="E98" s="175">
        <f>SUM(F98:I98)</f>
        <v>0</v>
      </c>
      <c r="F98" s="168"/>
      <c r="G98" s="14">
        <f>SUM(I98:I98)</f>
        <v>0</v>
      </c>
      <c r="H98" s="38"/>
      <c r="I98" s="141">
        <f>SUM(J106:J106)</f>
        <v>0</v>
      </c>
    </row>
    <row r="99" spans="1:9" ht="16.5" customHeight="1">
      <c r="A99" s="200"/>
      <c r="B99" s="202"/>
      <c r="C99" s="20" t="s">
        <v>6</v>
      </c>
      <c r="D99" s="112"/>
      <c r="E99" s="181">
        <v>1000000</v>
      </c>
      <c r="F99" s="180">
        <v>1000000</v>
      </c>
      <c r="G99" s="25">
        <f>SUM(I99:I99)</f>
        <v>0</v>
      </c>
      <c r="H99" s="194"/>
      <c r="I99" s="150">
        <f>SUM(J107:J107)</f>
        <v>0</v>
      </c>
    </row>
    <row r="100" spans="1:9" ht="16.5" customHeight="1">
      <c r="A100" s="199">
        <v>24</v>
      </c>
      <c r="B100" s="201" t="s">
        <v>78</v>
      </c>
      <c r="C100" s="19" t="s">
        <v>3</v>
      </c>
      <c r="D100" s="137"/>
      <c r="E100" s="173">
        <v>500000</v>
      </c>
      <c r="F100" s="166"/>
      <c r="G100" s="9">
        <v>500000</v>
      </c>
      <c r="H100" s="49"/>
      <c r="I100" s="139">
        <f>SUM(J108:J108)</f>
        <v>0</v>
      </c>
    </row>
    <row r="101" spans="1:9" ht="16.5" customHeight="1">
      <c r="A101" s="200"/>
      <c r="B101" s="202"/>
      <c r="C101" s="140" t="s">
        <v>4</v>
      </c>
      <c r="D101" s="172">
        <v>2011</v>
      </c>
      <c r="E101" s="174">
        <v>300000</v>
      </c>
      <c r="F101" s="167"/>
      <c r="G101" s="128">
        <v>300000</v>
      </c>
      <c r="H101" s="190"/>
      <c r="I101" s="129"/>
    </row>
    <row r="102" spans="1:9" ht="16.5" customHeight="1">
      <c r="A102" s="200"/>
      <c r="B102" s="202"/>
      <c r="C102" s="43" t="s">
        <v>5</v>
      </c>
      <c r="D102" s="112"/>
      <c r="E102" s="175">
        <f>SUM(F102:I102)</f>
        <v>0</v>
      </c>
      <c r="F102" s="168"/>
      <c r="G102" s="14">
        <f>SUM(I102:I102)</f>
        <v>0</v>
      </c>
      <c r="H102" s="38"/>
      <c r="I102" s="141">
        <f>SUM(J110:J110)</f>
        <v>0</v>
      </c>
    </row>
    <row r="103" spans="1:9" ht="16.5" customHeight="1">
      <c r="A103" s="200"/>
      <c r="B103" s="202"/>
      <c r="C103" s="20" t="s">
        <v>6</v>
      </c>
      <c r="D103" s="142"/>
      <c r="E103" s="181">
        <v>200000</v>
      </c>
      <c r="F103" s="180"/>
      <c r="G103" s="25">
        <v>200000</v>
      </c>
      <c r="H103" s="194"/>
      <c r="I103" s="150">
        <f>SUM(J111:J111)</f>
        <v>0</v>
      </c>
    </row>
    <row r="104" spans="1:9" ht="16.5" customHeight="1">
      <c r="A104" s="199">
        <v>25</v>
      </c>
      <c r="B104" s="201" t="s">
        <v>79</v>
      </c>
      <c r="C104" s="19" t="s">
        <v>3</v>
      </c>
      <c r="D104" s="137"/>
      <c r="E104" s="173">
        <v>1000000</v>
      </c>
      <c r="F104" s="166"/>
      <c r="G104" s="9">
        <v>1000000</v>
      </c>
      <c r="H104" s="49"/>
      <c r="I104" s="139">
        <f>SUM(J112:J112)</f>
        <v>0</v>
      </c>
    </row>
    <row r="105" spans="1:9" ht="16.5" customHeight="1">
      <c r="A105" s="200"/>
      <c r="B105" s="202"/>
      <c r="C105" s="140" t="s">
        <v>4</v>
      </c>
      <c r="D105" s="172">
        <v>2011</v>
      </c>
      <c r="E105" s="174">
        <v>500000</v>
      </c>
      <c r="F105" s="167"/>
      <c r="G105" s="128">
        <v>500000</v>
      </c>
      <c r="H105" s="190"/>
      <c r="I105" s="129"/>
    </row>
    <row r="106" spans="1:9" ht="16.5" customHeight="1">
      <c r="A106" s="200"/>
      <c r="B106" s="202"/>
      <c r="C106" s="43" t="s">
        <v>5</v>
      </c>
      <c r="D106" s="112"/>
      <c r="E106" s="175">
        <f>SUM(F106:I106)</f>
        <v>0</v>
      </c>
      <c r="F106" s="168"/>
      <c r="G106" s="14">
        <f>SUM(I106:I106)</f>
        <v>0</v>
      </c>
      <c r="H106" s="38"/>
      <c r="I106" s="141">
        <f>SUM(J114:J114)</f>
        <v>0</v>
      </c>
    </row>
    <row r="107" spans="1:9" ht="16.5" customHeight="1" thickBot="1">
      <c r="A107" s="200"/>
      <c r="B107" s="202"/>
      <c r="C107" s="20" t="s">
        <v>6</v>
      </c>
      <c r="D107" s="142"/>
      <c r="E107" s="181">
        <v>500000</v>
      </c>
      <c r="F107" s="180"/>
      <c r="G107" s="25">
        <v>500000</v>
      </c>
      <c r="H107" s="194"/>
      <c r="I107" s="150">
        <f>SUM(J115:J115)</f>
        <v>0</v>
      </c>
    </row>
    <row r="108" spans="1:9" ht="15">
      <c r="A108" s="214" t="s">
        <v>11</v>
      </c>
      <c r="B108" s="215"/>
      <c r="C108" s="184" t="s">
        <v>3</v>
      </c>
      <c r="D108" s="176"/>
      <c r="E108" s="117">
        <v>87081915</v>
      </c>
      <c r="F108" s="117">
        <v>38889048</v>
      </c>
      <c r="G108" s="117">
        <v>32097576</v>
      </c>
      <c r="H108" s="117">
        <v>9384460</v>
      </c>
      <c r="I108" s="117">
        <f>I8+I12+I16+I20+I24+I28+I32+I36+I40+I44+I48+I52+I56+I60+I64+I68+I72+I76+I80+I84</f>
        <v>6400000</v>
      </c>
    </row>
    <row r="109" spans="1:9" ht="14.25">
      <c r="A109" s="216"/>
      <c r="B109" s="217"/>
      <c r="C109" s="182" t="s">
        <v>4</v>
      </c>
      <c r="D109" s="177"/>
      <c r="E109" s="118">
        <v>25992630</v>
      </c>
      <c r="F109" s="118">
        <v>15685615</v>
      </c>
      <c r="G109" s="118">
        <v>7494214</v>
      </c>
      <c r="H109" s="118">
        <v>2578780</v>
      </c>
      <c r="I109" s="118">
        <f>I9+I13+I17+I21+I25+I29+I33+I37+I41+I45+I49+I53+I57+I61+I65+I69+I73+I77+I81+I85</f>
        <v>1600000</v>
      </c>
    </row>
    <row r="110" spans="1:9" ht="15">
      <c r="A110" s="216"/>
      <c r="B110" s="217"/>
      <c r="C110" s="183" t="s">
        <v>5</v>
      </c>
      <c r="D110" s="178"/>
      <c r="E110" s="119">
        <v>26652099</v>
      </c>
      <c r="F110" s="119">
        <v>6030323</v>
      </c>
      <c r="G110" s="119">
        <v>11098200</v>
      </c>
      <c r="H110" s="119">
        <v>1281000</v>
      </c>
      <c r="I110" s="119">
        <f>I10+I14+I18+I22+I26+I30+I34+I38+I42+I46+I50+I54+I58+I62+I66+I70+I74+I78+I82+I86</f>
        <v>0</v>
      </c>
    </row>
    <row r="111" spans="1:9" ht="15.75" thickBot="1">
      <c r="A111" s="218"/>
      <c r="B111" s="219"/>
      <c r="C111" s="185" t="s">
        <v>6</v>
      </c>
      <c r="D111" s="179"/>
      <c r="E111" s="120">
        <v>36576209</v>
      </c>
      <c r="F111" s="120">
        <v>17173110</v>
      </c>
      <c r="G111" s="120">
        <v>13505162</v>
      </c>
      <c r="H111" s="120">
        <v>5524680</v>
      </c>
      <c r="I111" s="120">
        <f>I11+I15+I19++I23+I27+I31+I35+I39+I43+I47+I51+I55+I59+I63+I67+I71+I75+I79+I83+I87</f>
        <v>4800000</v>
      </c>
    </row>
    <row r="112" spans="1:9" ht="14.25">
      <c r="A112" s="42"/>
      <c r="B112" s="42"/>
      <c r="C112" s="42"/>
      <c r="D112" s="42"/>
      <c r="E112" s="42"/>
      <c r="F112" s="116"/>
      <c r="G112" s="116"/>
      <c r="H112" s="116"/>
      <c r="I112" s="116"/>
    </row>
    <row r="113" spans="1:8" ht="14.25">
      <c r="A113" s="42"/>
      <c r="B113" s="42"/>
      <c r="C113" s="42"/>
      <c r="D113" s="42"/>
      <c r="E113" s="42"/>
      <c r="F113" s="42"/>
      <c r="G113" s="42"/>
      <c r="H113" s="42"/>
    </row>
    <row r="114" spans="1:8" ht="14.25">
      <c r="A114" s="42"/>
      <c r="B114" s="42"/>
      <c r="C114" s="42"/>
      <c r="D114" s="42"/>
      <c r="E114" s="42"/>
      <c r="F114" s="42"/>
      <c r="G114" s="42"/>
      <c r="H114" s="42"/>
    </row>
    <row r="115" spans="1:8" ht="14.25">
      <c r="A115" s="42"/>
      <c r="B115" s="42"/>
      <c r="C115" s="42"/>
      <c r="D115" s="42"/>
      <c r="E115" s="42"/>
      <c r="F115" s="42"/>
      <c r="G115" s="42"/>
      <c r="H115" s="42"/>
    </row>
    <row r="116" spans="1:8" ht="14.25">
      <c r="A116" s="42"/>
      <c r="B116" s="42"/>
      <c r="C116" s="42"/>
      <c r="D116" s="42"/>
      <c r="E116" s="42"/>
      <c r="F116" s="42"/>
      <c r="G116" s="42"/>
      <c r="H116" s="42"/>
    </row>
    <row r="117" spans="1:8" ht="14.25">
      <c r="A117" s="42"/>
      <c r="B117" s="42"/>
      <c r="C117" s="42"/>
      <c r="D117" s="42"/>
      <c r="E117" s="42"/>
      <c r="F117" s="42"/>
      <c r="G117" s="42"/>
      <c r="H117" s="42"/>
    </row>
    <row r="118" spans="1:8" ht="14.25">
      <c r="A118" s="42"/>
      <c r="B118" s="42"/>
      <c r="C118" s="42"/>
      <c r="D118" s="42"/>
      <c r="E118" s="42"/>
      <c r="F118" s="42"/>
      <c r="G118" s="42"/>
      <c r="H118" s="42"/>
    </row>
  </sheetData>
  <sheetProtection/>
  <mergeCells count="56">
    <mergeCell ref="F5:I5"/>
    <mergeCell ref="A12:A15"/>
    <mergeCell ref="A20:A23"/>
    <mergeCell ref="A52:A55"/>
    <mergeCell ref="B24:B27"/>
    <mergeCell ref="A48:A51"/>
    <mergeCell ref="B36:B39"/>
    <mergeCell ref="B52:B55"/>
    <mergeCell ref="A28:A31"/>
    <mergeCell ref="A5:A6"/>
    <mergeCell ref="A80:A83"/>
    <mergeCell ref="A68:A71"/>
    <mergeCell ref="B68:B71"/>
    <mergeCell ref="A72:A75"/>
    <mergeCell ref="B72:B75"/>
    <mergeCell ref="A76:A79"/>
    <mergeCell ref="B76:B79"/>
    <mergeCell ref="B80:B83"/>
    <mergeCell ref="A108:B111"/>
    <mergeCell ref="A40:A43"/>
    <mergeCell ref="B40:B43"/>
    <mergeCell ref="A44:A47"/>
    <mergeCell ref="B44:B47"/>
    <mergeCell ref="A84:A87"/>
    <mergeCell ref="B84:B87"/>
    <mergeCell ref="B48:B51"/>
    <mergeCell ref="A56:A59"/>
    <mergeCell ref="B56:B59"/>
    <mergeCell ref="A8:A11"/>
    <mergeCell ref="A32:A35"/>
    <mergeCell ref="A36:A39"/>
    <mergeCell ref="B32:B35"/>
    <mergeCell ref="A16:A19"/>
    <mergeCell ref="B16:B19"/>
    <mergeCell ref="A24:A27"/>
    <mergeCell ref="B28:B31"/>
    <mergeCell ref="E5:E6"/>
    <mergeCell ref="C5:C6"/>
    <mergeCell ref="B5:B6"/>
    <mergeCell ref="B20:B23"/>
    <mergeCell ref="B12:B15"/>
    <mergeCell ref="B8:B11"/>
    <mergeCell ref="B60:B63"/>
    <mergeCell ref="A60:A63"/>
    <mergeCell ref="A64:A67"/>
    <mergeCell ref="B64:B67"/>
    <mergeCell ref="B96:B99"/>
    <mergeCell ref="A96:A99"/>
    <mergeCell ref="B88:B91"/>
    <mergeCell ref="A88:A91"/>
    <mergeCell ref="A92:A95"/>
    <mergeCell ref="B92:B95"/>
    <mergeCell ref="A100:A103"/>
    <mergeCell ref="B100:B103"/>
    <mergeCell ref="A104:A107"/>
    <mergeCell ref="B104:B107"/>
  </mergeCells>
  <printOptions horizontalCentered="1"/>
  <pageMargins left="0.34" right="0.31" top="0.81" bottom="0.5905511811023623" header="0.57" footer="0.5118110236220472"/>
  <pageSetup horizontalDpi="300" verticalDpi="300" orientation="portrait" paperSize="9" scale="48" r:id="rId1"/>
  <rowBreaks count="2" manualBreakCount="2">
    <brk id="113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24"/>
  <sheetViews>
    <sheetView workbookViewId="0" topLeftCell="A1">
      <selection activeCell="A6" sqref="A6:H12"/>
    </sheetView>
  </sheetViews>
  <sheetFormatPr defaultColWidth="9.140625" defaultRowHeight="12.75"/>
  <cols>
    <col min="1" max="1" width="4.7109375" style="0" customWidth="1"/>
    <col min="2" max="2" width="50.57421875" style="0" customWidth="1"/>
    <col min="3" max="3" width="18.57421875" style="0" customWidth="1"/>
    <col min="4" max="4" width="12.28125" style="0" customWidth="1"/>
    <col min="5" max="5" width="16.57421875" style="0" customWidth="1"/>
    <col min="6" max="6" width="16.00390625" style="0" customWidth="1"/>
    <col min="7" max="8" width="13.140625" style="0" customWidth="1"/>
  </cols>
  <sheetData>
    <row r="4" ht="12.75">
      <c r="B4" s="94" t="s">
        <v>56</v>
      </c>
    </row>
    <row r="5" ht="13.5" thickBot="1"/>
    <row r="6" spans="1:8" ht="16.5" thickBot="1">
      <c r="A6" s="186" t="s">
        <v>0</v>
      </c>
      <c r="B6" s="186" t="s">
        <v>1</v>
      </c>
      <c r="C6" s="208" t="s">
        <v>12</v>
      </c>
      <c r="D6" s="84" t="s">
        <v>48</v>
      </c>
      <c r="E6" s="208" t="s">
        <v>47</v>
      </c>
      <c r="F6" s="223" t="s">
        <v>34</v>
      </c>
      <c r="G6" s="223"/>
      <c r="H6" s="224"/>
    </row>
    <row r="7" spans="1:8" ht="16.5" thickBot="1">
      <c r="A7" s="187"/>
      <c r="B7" s="187"/>
      <c r="C7" s="209"/>
      <c r="D7" s="85" t="s">
        <v>49</v>
      </c>
      <c r="E7" s="209"/>
      <c r="F7" s="86">
        <v>2009</v>
      </c>
      <c r="G7" s="83">
        <v>2010</v>
      </c>
      <c r="H7" s="87">
        <v>2011</v>
      </c>
    </row>
    <row r="8" spans="1:8" ht="12.75">
      <c r="A8" s="75">
        <v>1</v>
      </c>
      <c r="B8" s="76">
        <v>2</v>
      </c>
      <c r="C8" s="77">
        <v>3</v>
      </c>
      <c r="D8" s="77">
        <v>4</v>
      </c>
      <c r="E8" s="76">
        <v>5</v>
      </c>
      <c r="F8" s="78">
        <v>6</v>
      </c>
      <c r="G8" s="76">
        <v>7</v>
      </c>
      <c r="H8" s="88">
        <v>8</v>
      </c>
    </row>
    <row r="9" spans="1:8" ht="15">
      <c r="A9" s="199">
        <v>4</v>
      </c>
      <c r="B9" s="201" t="s">
        <v>7</v>
      </c>
      <c r="C9" s="19" t="s">
        <v>3</v>
      </c>
      <c r="D9" s="8" t="s">
        <v>51</v>
      </c>
      <c r="E9" s="14">
        <f>SUM(E10:E12)</f>
        <v>4100000</v>
      </c>
      <c r="F9" s="15">
        <f>SUM(F10:F12)</f>
        <v>3947840</v>
      </c>
      <c r="G9" s="14">
        <f>SUM(G10:G12)</f>
        <v>0</v>
      </c>
      <c r="H9" s="9">
        <f>SUM(I9:J9)</f>
        <v>0</v>
      </c>
    </row>
    <row r="10" spans="1:8" ht="15">
      <c r="A10" s="203"/>
      <c r="B10" s="202"/>
      <c r="C10" s="20" t="s">
        <v>4</v>
      </c>
      <c r="D10" s="11"/>
      <c r="E10" s="12">
        <v>1073170</v>
      </c>
      <c r="F10" s="13">
        <v>998920</v>
      </c>
      <c r="G10" s="12"/>
      <c r="H10" s="12"/>
    </row>
    <row r="11" spans="1:8" ht="15">
      <c r="A11" s="203"/>
      <c r="B11" s="202"/>
      <c r="C11" s="20" t="s">
        <v>5</v>
      </c>
      <c r="D11" s="11"/>
      <c r="E11" s="14">
        <f>SUM(F11:G11)</f>
        <v>0</v>
      </c>
      <c r="F11" s="15"/>
      <c r="G11" s="14"/>
      <c r="H11" s="14">
        <f>SUM(I11:J11)</f>
        <v>0</v>
      </c>
    </row>
    <row r="12" spans="1:8" ht="15">
      <c r="A12" s="204"/>
      <c r="B12" s="207"/>
      <c r="C12" s="24" t="s">
        <v>6</v>
      </c>
      <c r="D12" s="80"/>
      <c r="E12" s="17">
        <v>3026830</v>
      </c>
      <c r="F12" s="18">
        <v>2948920</v>
      </c>
      <c r="G12" s="17"/>
      <c r="H12" s="22">
        <f>SUM(I12:J12)</f>
        <v>0</v>
      </c>
    </row>
    <row r="13" spans="1:8" ht="15">
      <c r="A13" s="203">
        <v>7</v>
      </c>
      <c r="B13" s="201" t="s">
        <v>10</v>
      </c>
      <c r="C13" s="20" t="s">
        <v>3</v>
      </c>
      <c r="D13" s="11" t="s">
        <v>52</v>
      </c>
      <c r="E13" s="14">
        <f>SUM(E14:E16)</f>
        <v>2746000</v>
      </c>
      <c r="F13" s="15">
        <f>SUM(F14:F16)</f>
        <v>5000</v>
      </c>
      <c r="G13" s="14">
        <f>SUM(G14:G16)</f>
        <v>2739000</v>
      </c>
      <c r="H13" s="9">
        <f>SUM(I13:J13)</f>
        <v>0</v>
      </c>
    </row>
    <row r="14" spans="1:8" ht="15">
      <c r="A14" s="203"/>
      <c r="B14" s="202"/>
      <c r="C14" s="20" t="s">
        <v>4</v>
      </c>
      <c r="D14" s="11"/>
      <c r="E14" s="12">
        <v>296000</v>
      </c>
      <c r="F14" s="13">
        <v>1500</v>
      </c>
      <c r="G14" s="12">
        <v>292500</v>
      </c>
      <c r="H14" s="12"/>
    </row>
    <row r="15" spans="1:8" ht="15">
      <c r="A15" s="203"/>
      <c r="B15" s="202"/>
      <c r="C15" s="20" t="s">
        <v>5</v>
      </c>
      <c r="D15" s="11"/>
      <c r="E15" s="14">
        <f>SUM(F15:G15)</f>
        <v>2154000</v>
      </c>
      <c r="F15" s="15"/>
      <c r="G15" s="14">
        <v>2154000</v>
      </c>
      <c r="H15" s="14">
        <f>SUM(I15:J15)</f>
        <v>0</v>
      </c>
    </row>
    <row r="16" spans="1:8" ht="15">
      <c r="A16" s="204"/>
      <c r="B16" s="207"/>
      <c r="C16" s="21" t="s">
        <v>6</v>
      </c>
      <c r="D16" s="79"/>
      <c r="E16" s="22">
        <f>SUM(F16:G16)</f>
        <v>296000</v>
      </c>
      <c r="F16" s="23">
        <v>3500</v>
      </c>
      <c r="G16" s="22">
        <v>292500</v>
      </c>
      <c r="H16" s="22">
        <f>SUM(I16:J16)</f>
        <v>0</v>
      </c>
    </row>
    <row r="17" spans="1:8" ht="15">
      <c r="A17" s="220">
        <v>17</v>
      </c>
      <c r="B17" s="201" t="s">
        <v>37</v>
      </c>
      <c r="C17" s="19" t="s">
        <v>3</v>
      </c>
      <c r="D17" s="8"/>
      <c r="E17" s="9">
        <f>SUM(E18:E20)</f>
        <v>6145624</v>
      </c>
      <c r="F17" s="10">
        <f>SUM(F18:F20)</f>
        <v>2000000</v>
      </c>
      <c r="G17" s="9">
        <f>SUM(G18:G20)</f>
        <v>3535000</v>
      </c>
      <c r="H17" s="9">
        <f>SUM(I17:J17)</f>
        <v>0</v>
      </c>
    </row>
    <row r="18" spans="1:8" ht="15">
      <c r="A18" s="221"/>
      <c r="B18" s="202"/>
      <c r="C18" s="20" t="s">
        <v>4</v>
      </c>
      <c r="D18" s="11" t="s">
        <v>52</v>
      </c>
      <c r="E18" s="12">
        <v>1067500</v>
      </c>
      <c r="F18" s="13">
        <v>203500</v>
      </c>
      <c r="G18" s="12">
        <v>848300</v>
      </c>
      <c r="H18" s="12"/>
    </row>
    <row r="19" spans="1:8" ht="15">
      <c r="A19" s="221"/>
      <c r="B19" s="202"/>
      <c r="C19" s="20" t="s">
        <v>5</v>
      </c>
      <c r="D19" s="11"/>
      <c r="E19" s="14">
        <f>SUM(F19:G19)</f>
        <v>3522300</v>
      </c>
      <c r="F19" s="15">
        <v>1684000</v>
      </c>
      <c r="G19" s="14">
        <v>1838300</v>
      </c>
      <c r="H19" s="14">
        <f>SUM(I19:J19)</f>
        <v>0</v>
      </c>
    </row>
    <row r="20" spans="1:8" ht="15">
      <c r="A20" s="222"/>
      <c r="B20" s="207"/>
      <c r="C20" s="21" t="s">
        <v>6</v>
      </c>
      <c r="D20" s="79"/>
      <c r="E20" s="22">
        <v>1555824</v>
      </c>
      <c r="F20" s="23">
        <v>112500</v>
      </c>
      <c r="G20" s="22">
        <v>848400</v>
      </c>
      <c r="H20" s="22">
        <f>SUM(I20:J20)</f>
        <v>0</v>
      </c>
    </row>
    <row r="21" spans="1:8" ht="15">
      <c r="A21" s="220">
        <v>19</v>
      </c>
      <c r="B21" s="201" t="s">
        <v>33</v>
      </c>
      <c r="C21" s="19" t="s">
        <v>3</v>
      </c>
      <c r="D21" s="8"/>
      <c r="E21" s="9">
        <f>SUM(E22:E24)</f>
        <v>5206100</v>
      </c>
      <c r="F21" s="49">
        <f>SUM(F22:F24)</f>
        <v>2040000</v>
      </c>
      <c r="G21" s="89">
        <f>SUM(G22:G24)</f>
        <v>3160000</v>
      </c>
      <c r="H21" s="14">
        <f>SUM(I21:J21)</f>
        <v>0</v>
      </c>
    </row>
    <row r="22" spans="1:8" ht="15">
      <c r="A22" s="221"/>
      <c r="B22" s="202"/>
      <c r="C22" s="20" t="s">
        <v>4</v>
      </c>
      <c r="D22" s="11" t="s">
        <v>52</v>
      </c>
      <c r="E22" s="12">
        <v>841850</v>
      </c>
      <c r="F22" s="37">
        <v>153000</v>
      </c>
      <c r="G22" s="90">
        <v>685800</v>
      </c>
      <c r="H22" s="12"/>
    </row>
    <row r="23" spans="1:8" ht="15">
      <c r="A23" s="221"/>
      <c r="B23" s="202"/>
      <c r="C23" s="20" t="s">
        <v>5</v>
      </c>
      <c r="D23" s="11"/>
      <c r="E23" s="14">
        <f>SUM(F23:G23)</f>
        <v>3522400</v>
      </c>
      <c r="F23" s="38">
        <v>1734000</v>
      </c>
      <c r="G23" s="91">
        <v>1788400</v>
      </c>
      <c r="H23" s="14">
        <f>SUM(I23:J23)</f>
        <v>0</v>
      </c>
    </row>
    <row r="24" spans="1:8" ht="15">
      <c r="A24" s="222"/>
      <c r="B24" s="207"/>
      <c r="C24" s="21" t="s">
        <v>6</v>
      </c>
      <c r="D24" s="79"/>
      <c r="E24" s="22">
        <v>841850</v>
      </c>
      <c r="F24" s="92">
        <v>153000</v>
      </c>
      <c r="G24" s="93">
        <v>685800</v>
      </c>
      <c r="H24" s="22">
        <f>SUM(I24:J24)</f>
        <v>0</v>
      </c>
    </row>
  </sheetData>
  <mergeCells count="13">
    <mergeCell ref="A17:A20"/>
    <mergeCell ref="B17:B20"/>
    <mergeCell ref="A21:A24"/>
    <mergeCell ref="B21:B24"/>
    <mergeCell ref="C6:C7"/>
    <mergeCell ref="E6:E7"/>
    <mergeCell ref="F6:H6"/>
    <mergeCell ref="A13:A16"/>
    <mergeCell ref="B13:B16"/>
    <mergeCell ref="A9:A12"/>
    <mergeCell ref="B9:B12"/>
    <mergeCell ref="A6:A7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B32" sqref="B31:B32"/>
    </sheetView>
  </sheetViews>
  <sheetFormatPr defaultColWidth="9.140625" defaultRowHeight="12.75"/>
  <cols>
    <col min="1" max="1" width="5.57421875" style="0" customWidth="1"/>
    <col min="2" max="2" width="48.28125" style="0" customWidth="1"/>
    <col min="3" max="3" width="17.140625" style="0" customWidth="1"/>
    <col min="4" max="4" width="12.28125" style="0" customWidth="1"/>
    <col min="5" max="6" width="15.00390625" style="0" customWidth="1"/>
    <col min="7" max="7" width="13.140625" style="0" customWidth="1"/>
    <col min="8" max="8" width="12.421875" style="0" customWidth="1"/>
    <col min="9" max="9" width="11.7109375" style="0" customWidth="1"/>
  </cols>
  <sheetData>
    <row r="3" spans="2:5" ht="12.75">
      <c r="B3" s="229" t="s">
        <v>57</v>
      </c>
      <c r="C3" s="229"/>
      <c r="D3" s="229"/>
      <c r="E3" s="229"/>
    </row>
    <row r="4" ht="13.5" thickBot="1"/>
    <row r="5" spans="1:9" ht="16.5" thickBot="1">
      <c r="A5" s="186" t="s">
        <v>0</v>
      </c>
      <c r="B5" s="186" t="s">
        <v>1</v>
      </c>
      <c r="C5" s="208" t="s">
        <v>12</v>
      </c>
      <c r="D5" s="84" t="s">
        <v>48</v>
      </c>
      <c r="E5" s="208" t="s">
        <v>47</v>
      </c>
      <c r="F5" s="98"/>
      <c r="G5" s="227" t="s">
        <v>34</v>
      </c>
      <c r="H5" s="227"/>
      <c r="I5" s="228"/>
    </row>
    <row r="6" spans="1:9" ht="16.5" thickBot="1">
      <c r="A6" s="187"/>
      <c r="B6" s="187"/>
      <c r="C6" s="209"/>
      <c r="D6" s="85" t="s">
        <v>49</v>
      </c>
      <c r="E6" s="209"/>
      <c r="F6" s="99">
        <v>2008</v>
      </c>
      <c r="G6" s="95">
        <v>2009</v>
      </c>
      <c r="H6" s="96">
        <v>2010</v>
      </c>
      <c r="I6" s="97">
        <v>2011</v>
      </c>
    </row>
    <row r="7" spans="1:9" ht="12.75">
      <c r="A7" s="75">
        <v>1</v>
      </c>
      <c r="B7" s="76">
        <v>2</v>
      </c>
      <c r="C7" s="77">
        <v>3</v>
      </c>
      <c r="D7" s="77">
        <v>4</v>
      </c>
      <c r="E7" s="76">
        <v>5</v>
      </c>
      <c r="F7" s="78"/>
      <c r="G7" s="78">
        <v>6</v>
      </c>
      <c r="H7" s="76">
        <v>7</v>
      </c>
      <c r="I7" s="88">
        <v>8</v>
      </c>
    </row>
    <row r="8" spans="1:9" ht="15" customHeight="1">
      <c r="A8" s="199">
        <v>5</v>
      </c>
      <c r="B8" s="201" t="s">
        <v>8</v>
      </c>
      <c r="C8" s="19" t="s">
        <v>3</v>
      </c>
      <c r="D8" s="101" t="s">
        <v>52</v>
      </c>
      <c r="E8" s="9">
        <f>SUM(E9:E11)</f>
        <v>3552000</v>
      </c>
      <c r="F8" s="9">
        <v>2000</v>
      </c>
      <c r="G8" s="10">
        <f>SUM(G9:G11)</f>
        <v>1775000</v>
      </c>
      <c r="H8" s="9">
        <f>SUM(H9:H11)</f>
        <v>1775000</v>
      </c>
      <c r="I8" s="9">
        <f>SUM(J8:K8)</f>
        <v>0</v>
      </c>
    </row>
    <row r="9" spans="1:9" ht="15">
      <c r="A9" s="203"/>
      <c r="B9" s="202"/>
      <c r="C9" s="20" t="s">
        <v>4</v>
      </c>
      <c r="D9" s="11"/>
      <c r="E9" s="12">
        <v>932000</v>
      </c>
      <c r="F9" s="12">
        <v>2000</v>
      </c>
      <c r="G9" s="13">
        <v>467000</v>
      </c>
      <c r="H9" s="12">
        <v>463000</v>
      </c>
      <c r="I9" s="12"/>
    </row>
    <row r="10" spans="1:9" ht="15">
      <c r="A10" s="203"/>
      <c r="B10" s="202"/>
      <c r="C10" s="20" t="s">
        <v>5</v>
      </c>
      <c r="D10" s="11"/>
      <c r="E10" s="14">
        <f>SUM(G10:H10)</f>
        <v>1690000</v>
      </c>
      <c r="F10" s="14"/>
      <c r="G10" s="15">
        <v>841000</v>
      </c>
      <c r="H10" s="14">
        <v>849000</v>
      </c>
      <c r="I10" s="14">
        <f>SUM(J10:K10)</f>
        <v>0</v>
      </c>
    </row>
    <row r="11" spans="1:9" ht="15">
      <c r="A11" s="203"/>
      <c r="B11" s="202"/>
      <c r="C11" s="27" t="s">
        <v>6</v>
      </c>
      <c r="D11" s="81"/>
      <c r="E11" s="53">
        <f>SUM(G11:H11)</f>
        <v>930000</v>
      </c>
      <c r="F11" s="53"/>
      <c r="G11" s="73">
        <v>467000</v>
      </c>
      <c r="H11" s="53">
        <v>463000</v>
      </c>
      <c r="I11" s="25">
        <f>SUM(J11:K11)</f>
        <v>0</v>
      </c>
    </row>
    <row r="12" spans="1:9" ht="15">
      <c r="A12" s="220">
        <v>26</v>
      </c>
      <c r="B12" s="201" t="s">
        <v>29</v>
      </c>
      <c r="C12" s="19" t="s">
        <v>3</v>
      </c>
      <c r="D12" s="100">
        <v>2008</v>
      </c>
      <c r="E12" s="60">
        <f>SUM(E13:E15)</f>
        <v>346716</v>
      </c>
      <c r="F12" s="10">
        <v>346716</v>
      </c>
      <c r="G12" s="9"/>
      <c r="H12" s="9"/>
      <c r="I12" s="9"/>
    </row>
    <row r="13" spans="1:9" ht="15">
      <c r="A13" s="221"/>
      <c r="B13" s="202"/>
      <c r="C13" s="20" t="s">
        <v>4</v>
      </c>
      <c r="D13" s="14"/>
      <c r="E13" s="51">
        <v>220716</v>
      </c>
      <c r="F13" s="13">
        <v>220716</v>
      </c>
      <c r="G13" s="12"/>
      <c r="H13" s="12"/>
      <c r="I13" s="12"/>
    </row>
    <row r="14" spans="1:9" ht="15">
      <c r="A14" s="221"/>
      <c r="B14" s="202"/>
      <c r="C14" s="20" t="s">
        <v>5</v>
      </c>
      <c r="D14" s="14"/>
      <c r="E14" s="50"/>
      <c r="F14" s="15"/>
      <c r="G14" s="14"/>
      <c r="H14" s="14"/>
      <c r="I14" s="14"/>
    </row>
    <row r="15" spans="1:9" ht="15">
      <c r="A15" s="222"/>
      <c r="B15" s="207"/>
      <c r="C15" s="21" t="s">
        <v>30</v>
      </c>
      <c r="D15" s="102"/>
      <c r="E15" s="52">
        <v>126000</v>
      </c>
      <c r="F15" s="23">
        <v>126000</v>
      </c>
      <c r="G15" s="22"/>
      <c r="H15" s="22"/>
      <c r="I15" s="22"/>
    </row>
    <row r="16" spans="1:9" ht="15">
      <c r="A16" s="221"/>
      <c r="B16" s="202"/>
      <c r="C16" s="20"/>
      <c r="D16" s="11"/>
      <c r="E16" s="14"/>
      <c r="F16" s="14"/>
      <c r="G16" s="15"/>
      <c r="H16" s="14"/>
      <c r="I16" s="14"/>
    </row>
    <row r="17" spans="1:9" ht="15">
      <c r="A17" s="221"/>
      <c r="B17" s="202"/>
      <c r="C17" s="20"/>
      <c r="D17" s="11"/>
      <c r="E17" s="12"/>
      <c r="F17" s="12"/>
      <c r="G17" s="13"/>
      <c r="H17" s="12"/>
      <c r="I17" s="12"/>
    </row>
    <row r="18" spans="1:9" ht="15">
      <c r="A18" s="221"/>
      <c r="B18" s="202"/>
      <c r="C18" s="20"/>
      <c r="D18" s="11"/>
      <c r="E18" s="14"/>
      <c r="F18" s="14"/>
      <c r="G18" s="15"/>
      <c r="H18" s="14"/>
      <c r="I18" s="14"/>
    </row>
    <row r="19" spans="1:9" ht="15">
      <c r="A19" s="222"/>
      <c r="B19" s="207"/>
      <c r="C19" s="21"/>
      <c r="D19" s="79"/>
      <c r="E19" s="22"/>
      <c r="F19" s="22"/>
      <c r="G19" s="23"/>
      <c r="H19" s="22"/>
      <c r="I19" s="22"/>
    </row>
    <row r="20" spans="1:9" ht="15">
      <c r="A20" s="220"/>
      <c r="B20" s="201"/>
      <c r="C20" s="19"/>
      <c r="D20" s="8"/>
      <c r="E20" s="9"/>
      <c r="F20" s="49"/>
      <c r="G20" s="49"/>
      <c r="H20" s="9"/>
      <c r="I20" s="14"/>
    </row>
    <row r="21" spans="1:9" ht="15">
      <c r="A21" s="221"/>
      <c r="B21" s="202"/>
      <c r="C21" s="20"/>
      <c r="D21" s="11"/>
      <c r="E21" s="12"/>
      <c r="F21" s="37"/>
      <c r="G21" s="37"/>
      <c r="H21" s="12"/>
      <c r="I21" s="12"/>
    </row>
    <row r="22" spans="1:9" ht="15">
      <c r="A22" s="221"/>
      <c r="B22" s="202"/>
      <c r="C22" s="20"/>
      <c r="D22" s="11"/>
      <c r="E22" s="14"/>
      <c r="F22" s="38"/>
      <c r="G22" s="38"/>
      <c r="H22" s="14"/>
      <c r="I22" s="14"/>
    </row>
    <row r="23" spans="1:9" ht="15">
      <c r="A23" s="222"/>
      <c r="B23" s="207"/>
      <c r="C23" s="21"/>
      <c r="D23" s="79"/>
      <c r="E23" s="22"/>
      <c r="F23" s="92"/>
      <c r="G23" s="92"/>
      <c r="H23" s="22"/>
      <c r="I23" s="22"/>
    </row>
  </sheetData>
  <mergeCells count="14">
    <mergeCell ref="B3:E3"/>
    <mergeCell ref="A16:A19"/>
    <mergeCell ref="B16:B19"/>
    <mergeCell ref="A20:A23"/>
    <mergeCell ref="B20:B23"/>
    <mergeCell ref="G5:I5"/>
    <mergeCell ref="A8:A11"/>
    <mergeCell ref="B8:B11"/>
    <mergeCell ref="A12:A15"/>
    <mergeCell ref="B12:B15"/>
    <mergeCell ref="A5:A6"/>
    <mergeCell ref="B5:B6"/>
    <mergeCell ref="C5:C6"/>
    <mergeCell ref="E5:E6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6.57421875" style="0" customWidth="1"/>
    <col min="4" max="4" width="16.7109375" style="0" customWidth="1"/>
    <col min="5" max="5" width="15.7109375" style="0" customWidth="1"/>
  </cols>
  <sheetData>
    <row r="2" ht="12.75">
      <c r="B2" s="94" t="s">
        <v>65</v>
      </c>
    </row>
    <row r="4" ht="13.5" thickBot="1"/>
    <row r="5" spans="1:7" ht="16.5" thickBot="1">
      <c r="A5" s="186" t="s">
        <v>0</v>
      </c>
      <c r="B5" s="186" t="s">
        <v>1</v>
      </c>
      <c r="C5" s="208" t="s">
        <v>12</v>
      </c>
      <c r="D5" s="208" t="s">
        <v>47</v>
      </c>
      <c r="E5" s="223" t="s">
        <v>34</v>
      </c>
      <c r="F5" s="223"/>
      <c r="G5" s="224"/>
    </row>
    <row r="6" spans="1:7" ht="16.5" thickBot="1">
      <c r="A6" s="187"/>
      <c r="B6" s="187"/>
      <c r="C6" s="209"/>
      <c r="D6" s="209"/>
      <c r="E6" s="86">
        <v>2009</v>
      </c>
      <c r="F6" s="83">
        <v>2010</v>
      </c>
      <c r="G6" s="87">
        <v>2011</v>
      </c>
    </row>
    <row r="7" spans="1:7" ht="12.75">
      <c r="A7" s="75">
        <v>1</v>
      </c>
      <c r="B7" s="76">
        <v>2</v>
      </c>
      <c r="C7" s="77">
        <v>3</v>
      </c>
      <c r="D7" s="76">
        <v>5</v>
      </c>
      <c r="E7" s="78">
        <v>6</v>
      </c>
      <c r="F7" s="76">
        <v>7</v>
      </c>
      <c r="G7" s="88">
        <v>8</v>
      </c>
    </row>
    <row r="8" spans="1:7" ht="15">
      <c r="A8" s="199">
        <v>4</v>
      </c>
      <c r="B8" s="201" t="s">
        <v>7</v>
      </c>
      <c r="C8" s="19" t="s">
        <v>3</v>
      </c>
      <c r="D8" s="14">
        <f>SUM(D9:D11)</f>
        <v>3050316</v>
      </c>
      <c r="E8" s="15">
        <f>SUM(E9:E11)</f>
        <v>3050316</v>
      </c>
      <c r="F8" s="14"/>
      <c r="G8" s="9"/>
    </row>
    <row r="9" spans="1:7" ht="15">
      <c r="A9" s="203"/>
      <c r="B9" s="202"/>
      <c r="C9" s="20" t="s">
        <v>4</v>
      </c>
      <c r="D9" s="12">
        <f>SUM(E9:G9)</f>
        <v>844108</v>
      </c>
      <c r="E9" s="13">
        <v>844108</v>
      </c>
      <c r="F9" s="12"/>
      <c r="G9" s="12"/>
    </row>
    <row r="10" spans="1:7" ht="15">
      <c r="A10" s="203"/>
      <c r="B10" s="202"/>
      <c r="C10" s="20" t="s">
        <v>63</v>
      </c>
      <c r="D10" s="14">
        <f>SUM(E10:F10)</f>
        <v>1362100</v>
      </c>
      <c r="E10" s="15">
        <v>1362100</v>
      </c>
      <c r="F10" s="14"/>
      <c r="G10" s="14"/>
    </row>
    <row r="11" spans="1:7" ht="15">
      <c r="A11" s="204"/>
      <c r="B11" s="207"/>
      <c r="C11" s="24" t="s">
        <v>64</v>
      </c>
      <c r="D11" s="17">
        <f>SUM(E11:G11)</f>
        <v>844108</v>
      </c>
      <c r="E11" s="18">
        <v>844108</v>
      </c>
      <c r="F11" s="17"/>
      <c r="G11" s="22"/>
    </row>
    <row r="12" spans="1:8" ht="15">
      <c r="A12" s="220">
        <v>16</v>
      </c>
      <c r="B12" s="201" t="s">
        <v>24</v>
      </c>
      <c r="C12" s="19" t="s">
        <v>3</v>
      </c>
      <c r="D12" s="9">
        <f>SUM(E12:G12)</f>
        <v>3510000</v>
      </c>
      <c r="E12" s="9">
        <f>SUM(E13:E15)</f>
        <v>3510000</v>
      </c>
      <c r="F12" s="10"/>
      <c r="G12" s="9"/>
      <c r="H12" s="15"/>
    </row>
    <row r="13" spans="1:8" ht="15">
      <c r="A13" s="221"/>
      <c r="B13" s="202"/>
      <c r="C13" s="20" t="s">
        <v>4</v>
      </c>
      <c r="D13" s="12">
        <f>SUM(E13:G13)</f>
        <v>877500</v>
      </c>
      <c r="E13" s="12">
        <v>877500</v>
      </c>
      <c r="F13" s="13"/>
      <c r="G13" s="12"/>
      <c r="H13" s="15"/>
    </row>
    <row r="14" spans="1:8" ht="15">
      <c r="A14" s="221"/>
      <c r="B14" s="202"/>
      <c r="C14" s="20" t="s">
        <v>63</v>
      </c>
      <c r="D14" s="14">
        <f>SUM(E14:F14)</f>
        <v>1755000</v>
      </c>
      <c r="E14" s="14">
        <v>1755000</v>
      </c>
      <c r="F14" s="15"/>
      <c r="G14" s="14"/>
      <c r="H14" s="15"/>
    </row>
    <row r="15" spans="1:8" ht="15">
      <c r="A15" s="222"/>
      <c r="B15" s="207"/>
      <c r="C15" s="24" t="s">
        <v>64</v>
      </c>
      <c r="D15" s="22">
        <f>SUM(E15:G15)</f>
        <v>877500</v>
      </c>
      <c r="E15" s="22">
        <v>877500</v>
      </c>
      <c r="F15" s="23"/>
      <c r="G15" s="22"/>
      <c r="H15" s="15"/>
    </row>
    <row r="16" ht="12.75">
      <c r="H16" s="103"/>
    </row>
  </sheetData>
  <mergeCells count="9">
    <mergeCell ref="E5:G5"/>
    <mergeCell ref="A8:A11"/>
    <mergeCell ref="B8:B11"/>
    <mergeCell ref="A12:A15"/>
    <mergeCell ref="B12:B1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1" sqref="A21:H24"/>
    </sheetView>
  </sheetViews>
  <sheetFormatPr defaultColWidth="9.140625" defaultRowHeight="12.75"/>
  <cols>
    <col min="1" max="1" width="5.00390625" style="0" customWidth="1"/>
    <col min="2" max="2" width="51.8515625" style="0" customWidth="1"/>
    <col min="3" max="3" width="15.7109375" style="0" customWidth="1"/>
    <col min="4" max="4" width="11.140625" style="0" customWidth="1"/>
    <col min="5" max="5" width="11.00390625" style="0" customWidth="1"/>
    <col min="6" max="6" width="11.57421875" style="0" customWidth="1"/>
    <col min="7" max="7" width="12.140625" style="0" customWidth="1"/>
    <col min="8" max="8" width="11.28125" style="0" customWidth="1"/>
  </cols>
  <sheetData>
    <row r="1" ht="13.5" thickBot="1">
      <c r="B1" s="94" t="s">
        <v>55</v>
      </c>
    </row>
    <row r="2" spans="1:8" ht="16.5" thickBot="1">
      <c r="A2" s="186" t="s">
        <v>0</v>
      </c>
      <c r="B2" s="186" t="s">
        <v>1</v>
      </c>
      <c r="C2" s="208" t="s">
        <v>12</v>
      </c>
      <c r="D2" s="84" t="s">
        <v>48</v>
      </c>
      <c r="E2" s="208" t="s">
        <v>47</v>
      </c>
      <c r="F2" s="223" t="s">
        <v>34</v>
      </c>
      <c r="G2" s="223"/>
      <c r="H2" s="224"/>
    </row>
    <row r="3" spans="1:8" ht="16.5" thickBot="1">
      <c r="A3" s="187"/>
      <c r="B3" s="187"/>
      <c r="C3" s="209"/>
      <c r="D3" s="85" t="s">
        <v>49</v>
      </c>
      <c r="E3" s="209"/>
      <c r="F3" s="86">
        <v>2009</v>
      </c>
      <c r="G3" s="83">
        <v>2010</v>
      </c>
      <c r="H3" s="87">
        <v>2011</v>
      </c>
    </row>
    <row r="4" spans="1:8" ht="12.75">
      <c r="A4" s="75">
        <v>1</v>
      </c>
      <c r="B4" s="76">
        <v>2</v>
      </c>
      <c r="C4" s="77">
        <v>3</v>
      </c>
      <c r="D4" s="77">
        <v>4</v>
      </c>
      <c r="E4" s="76">
        <v>5</v>
      </c>
      <c r="F4" s="78">
        <v>6</v>
      </c>
      <c r="G4" s="76">
        <v>7</v>
      </c>
      <c r="H4" s="88">
        <v>8</v>
      </c>
    </row>
    <row r="5" spans="1:8" ht="15">
      <c r="A5" s="230">
        <v>1</v>
      </c>
      <c r="B5" s="201" t="s">
        <v>13</v>
      </c>
      <c r="C5" s="8" t="s">
        <v>3</v>
      </c>
      <c r="D5" s="8" t="s">
        <v>50</v>
      </c>
      <c r="E5" s="9">
        <f>SUM(F5:G5)</f>
        <v>7100000</v>
      </c>
      <c r="F5" s="9">
        <f>SUM(F6:F8)</f>
        <v>3550000</v>
      </c>
      <c r="G5" s="9">
        <f>SUM(G6:G8)</f>
        <v>3550000</v>
      </c>
      <c r="H5" s="9">
        <f>SUM(I5:J5)</f>
        <v>0</v>
      </c>
    </row>
    <row r="6" spans="1:8" ht="15">
      <c r="A6" s="231"/>
      <c r="B6" s="202"/>
      <c r="C6" s="11" t="s">
        <v>4</v>
      </c>
      <c r="D6" s="11"/>
      <c r="E6" s="12">
        <f>SUM(F6:G6)</f>
        <v>2590000</v>
      </c>
      <c r="F6" s="13">
        <v>1295000</v>
      </c>
      <c r="G6" s="12">
        <v>1295000</v>
      </c>
      <c r="H6" s="12"/>
    </row>
    <row r="7" spans="1:8" ht="15">
      <c r="A7" s="231"/>
      <c r="B7" s="202"/>
      <c r="C7" s="11" t="s">
        <v>5</v>
      </c>
      <c r="D7" s="11"/>
      <c r="E7" s="14">
        <f>SUM(F7:G7)</f>
        <v>1920000</v>
      </c>
      <c r="F7" s="15">
        <v>960000</v>
      </c>
      <c r="G7" s="14">
        <v>960000</v>
      </c>
      <c r="H7" s="14">
        <f>SUM(I7:J7)</f>
        <v>0</v>
      </c>
    </row>
    <row r="8" spans="1:8" ht="60" customHeight="1">
      <c r="A8" s="232"/>
      <c r="B8" s="207"/>
      <c r="C8" s="16" t="s">
        <v>6</v>
      </c>
      <c r="D8" s="16"/>
      <c r="E8" s="17">
        <f>SUM(F8:G8)</f>
        <v>2590000</v>
      </c>
      <c r="F8" s="18">
        <v>1295000</v>
      </c>
      <c r="G8" s="17">
        <v>1295000</v>
      </c>
      <c r="H8" s="22">
        <f>SUM(I8:J8)</f>
        <v>0</v>
      </c>
    </row>
    <row r="9" spans="1:8" ht="15">
      <c r="A9" s="199">
        <v>9</v>
      </c>
      <c r="B9" s="201" t="s">
        <v>14</v>
      </c>
      <c r="C9" s="19" t="s">
        <v>3</v>
      </c>
      <c r="D9" s="8" t="s">
        <v>52</v>
      </c>
      <c r="E9" s="9">
        <f>SUM(E10:E12)</f>
        <v>5757307</v>
      </c>
      <c r="F9" s="10">
        <f>SUM(F10:F12)</f>
        <v>2835000</v>
      </c>
      <c r="G9" s="9">
        <f>SUM(G10:G12)</f>
        <v>2835000</v>
      </c>
      <c r="H9" s="9">
        <f>SUM(I9:J9)</f>
        <v>0</v>
      </c>
    </row>
    <row r="10" spans="1:8" ht="15">
      <c r="A10" s="203"/>
      <c r="B10" s="202"/>
      <c r="C10" s="20" t="s">
        <v>4</v>
      </c>
      <c r="D10" s="11"/>
      <c r="E10" s="12">
        <v>1594654</v>
      </c>
      <c r="F10" s="13">
        <v>775500</v>
      </c>
      <c r="G10" s="12">
        <v>775500</v>
      </c>
      <c r="H10" s="12"/>
    </row>
    <row r="11" spans="1:8" ht="15">
      <c r="A11" s="203"/>
      <c r="B11" s="202"/>
      <c r="C11" s="20" t="s">
        <v>5</v>
      </c>
      <c r="D11" s="11"/>
      <c r="E11" s="14">
        <f>SUM(F11:G11)</f>
        <v>2568000</v>
      </c>
      <c r="F11" s="15">
        <v>1284000</v>
      </c>
      <c r="G11" s="14">
        <v>1284000</v>
      </c>
      <c r="H11" s="14">
        <f>SUM(I11:J11)</f>
        <v>0</v>
      </c>
    </row>
    <row r="12" spans="1:8" ht="15">
      <c r="A12" s="204"/>
      <c r="B12" s="207"/>
      <c r="C12" s="24" t="s">
        <v>6</v>
      </c>
      <c r="D12" s="80"/>
      <c r="E12" s="17">
        <v>1594653</v>
      </c>
      <c r="F12" s="18">
        <v>775500</v>
      </c>
      <c r="G12" s="17">
        <v>775500</v>
      </c>
      <c r="H12" s="22">
        <f>SUM(I12:J12)</f>
        <v>0</v>
      </c>
    </row>
    <row r="13" spans="1:8" ht="15">
      <c r="A13" s="220">
        <v>14</v>
      </c>
      <c r="B13" s="201" t="s">
        <v>21</v>
      </c>
      <c r="C13" s="19" t="s">
        <v>3</v>
      </c>
      <c r="D13" s="8"/>
      <c r="E13" s="9">
        <f>SUM(E14:E16)</f>
        <v>415860</v>
      </c>
      <c r="F13" s="10">
        <f>SUM(F14:F16)</f>
        <v>200000</v>
      </c>
      <c r="G13" s="9">
        <f>SUM(G14:G16)</f>
        <v>0</v>
      </c>
      <c r="H13" s="9">
        <f>SUM(I13:J13)</f>
        <v>0</v>
      </c>
    </row>
    <row r="14" spans="1:8" ht="15">
      <c r="A14" s="221"/>
      <c r="B14" s="202"/>
      <c r="C14" s="20" t="s">
        <v>4</v>
      </c>
      <c r="D14" s="11" t="s">
        <v>51</v>
      </c>
      <c r="E14" s="12">
        <v>207930</v>
      </c>
      <c r="F14" s="13">
        <v>100000</v>
      </c>
      <c r="G14" s="12"/>
      <c r="H14" s="12"/>
    </row>
    <row r="15" spans="1:8" ht="15">
      <c r="A15" s="221"/>
      <c r="B15" s="202"/>
      <c r="C15" s="20" t="s">
        <v>5</v>
      </c>
      <c r="D15" s="11"/>
      <c r="E15" s="14">
        <f>SUM(F15:G15)</f>
        <v>0</v>
      </c>
      <c r="F15" s="15"/>
      <c r="G15" s="14"/>
      <c r="H15" s="14">
        <f>SUM(I15:J15)</f>
        <v>0</v>
      </c>
    </row>
    <row r="16" spans="1:8" ht="15">
      <c r="A16" s="222"/>
      <c r="B16" s="207"/>
      <c r="C16" s="21" t="s">
        <v>6</v>
      </c>
      <c r="D16" s="79"/>
      <c r="E16" s="22">
        <v>207930</v>
      </c>
      <c r="F16" s="23">
        <v>100000</v>
      </c>
      <c r="G16" s="22"/>
      <c r="H16" s="22">
        <f>SUM(I16:J16)</f>
        <v>0</v>
      </c>
    </row>
    <row r="17" spans="1:8" ht="15">
      <c r="A17" s="203">
        <v>15</v>
      </c>
      <c r="B17" s="202" t="s">
        <v>22</v>
      </c>
      <c r="C17" s="20" t="s">
        <v>3</v>
      </c>
      <c r="D17" s="11"/>
      <c r="E17" s="14">
        <f>SUM(E18:E20)</f>
        <v>4865000</v>
      </c>
      <c r="F17" s="15">
        <f>SUM(F18:F20)</f>
        <v>1887550</v>
      </c>
      <c r="G17" s="14">
        <f>SUM(G18:G20)</f>
        <v>2922550</v>
      </c>
      <c r="H17" s="14">
        <f>SUM(I17:J17)</f>
        <v>0</v>
      </c>
    </row>
    <row r="18" spans="1:8" ht="15">
      <c r="A18" s="203"/>
      <c r="B18" s="202"/>
      <c r="C18" s="20" t="s">
        <v>4</v>
      </c>
      <c r="D18" s="11" t="s">
        <v>52</v>
      </c>
      <c r="E18" s="12">
        <v>2432500</v>
      </c>
      <c r="F18" s="13">
        <v>943775</v>
      </c>
      <c r="G18" s="12">
        <v>1461275</v>
      </c>
      <c r="H18" s="12"/>
    </row>
    <row r="19" spans="1:8" ht="15">
      <c r="A19" s="203"/>
      <c r="B19" s="202"/>
      <c r="C19" s="20" t="s">
        <v>5</v>
      </c>
      <c r="D19" s="11"/>
      <c r="E19" s="14">
        <f>SUM(F19:G19)</f>
        <v>0</v>
      </c>
      <c r="F19" s="15"/>
      <c r="G19" s="14"/>
      <c r="H19" s="14">
        <f>SUM(I19:J19)</f>
        <v>0</v>
      </c>
    </row>
    <row r="20" spans="1:8" ht="15">
      <c r="A20" s="203"/>
      <c r="B20" s="202"/>
      <c r="C20" s="20" t="s">
        <v>6</v>
      </c>
      <c r="D20" s="11"/>
      <c r="E20" s="25">
        <v>2432500</v>
      </c>
      <c r="F20" s="26">
        <v>943775</v>
      </c>
      <c r="G20" s="25">
        <v>1461275</v>
      </c>
      <c r="H20" s="25">
        <f>SUM(I20:J20)</f>
        <v>0</v>
      </c>
    </row>
    <row r="21" spans="1:8" ht="15">
      <c r="A21" s="220">
        <v>16</v>
      </c>
      <c r="B21" s="201" t="s">
        <v>24</v>
      </c>
      <c r="C21" s="19" t="s">
        <v>3</v>
      </c>
      <c r="D21" s="8"/>
      <c r="E21" s="9">
        <f>SUM(E22:E24)</f>
        <v>3690000</v>
      </c>
      <c r="F21" s="10">
        <f>SUM(F22:F24)</f>
        <v>3510000</v>
      </c>
      <c r="G21" s="9">
        <f>SUM(G22:G24)</f>
        <v>0</v>
      </c>
      <c r="H21" s="9">
        <f>SUM(I21:J21)</f>
        <v>0</v>
      </c>
    </row>
    <row r="22" spans="1:8" ht="15">
      <c r="A22" s="221"/>
      <c r="B22" s="202"/>
      <c r="C22" s="20" t="s">
        <v>4</v>
      </c>
      <c r="D22" s="11" t="s">
        <v>51</v>
      </c>
      <c r="E22" s="12">
        <v>967500</v>
      </c>
      <c r="F22" s="13">
        <v>877500</v>
      </c>
      <c r="G22" s="12"/>
      <c r="H22" s="12"/>
    </row>
    <row r="23" spans="1:8" ht="15">
      <c r="A23" s="221"/>
      <c r="B23" s="202"/>
      <c r="C23" s="20" t="s">
        <v>5</v>
      </c>
      <c r="D23" s="11"/>
      <c r="E23" s="14">
        <f>SUM(F23:G23)</f>
        <v>0</v>
      </c>
      <c r="F23" s="15"/>
      <c r="G23" s="14"/>
      <c r="H23" s="14">
        <f>SUM(I23:J23)</f>
        <v>0</v>
      </c>
    </row>
    <row r="24" spans="1:8" ht="15">
      <c r="A24" s="222"/>
      <c r="B24" s="207"/>
      <c r="C24" s="21" t="s">
        <v>6</v>
      </c>
      <c r="D24" s="79"/>
      <c r="E24" s="22">
        <v>2722500</v>
      </c>
      <c r="F24" s="23">
        <v>2632500</v>
      </c>
      <c r="G24" s="22"/>
      <c r="H24" s="22">
        <f>SUM(I24:J24)</f>
        <v>0</v>
      </c>
    </row>
    <row r="25" spans="1:8" ht="15">
      <c r="A25" s="220">
        <v>24</v>
      </c>
      <c r="B25" s="201" t="s">
        <v>46</v>
      </c>
      <c r="C25" s="19" t="s">
        <v>3</v>
      </c>
      <c r="D25" s="8"/>
      <c r="E25" s="9">
        <f>SUM(F25:G25)</f>
        <v>1580000</v>
      </c>
      <c r="F25" s="10">
        <f>SUM(F26:F28)</f>
        <v>1580000</v>
      </c>
      <c r="G25" s="9">
        <f>SUM(G26:G28)</f>
        <v>0</v>
      </c>
      <c r="H25" s="9">
        <f>SUM(I25:J25)</f>
        <v>0</v>
      </c>
    </row>
    <row r="26" spans="1:8" ht="15">
      <c r="A26" s="221"/>
      <c r="B26" s="202"/>
      <c r="C26" s="20" t="s">
        <v>4</v>
      </c>
      <c r="D26" s="11" t="s">
        <v>53</v>
      </c>
      <c r="E26" s="12">
        <v>790000</v>
      </c>
      <c r="F26" s="13">
        <v>790000</v>
      </c>
      <c r="G26" s="12"/>
      <c r="H26" s="12"/>
    </row>
    <row r="27" spans="1:8" ht="15">
      <c r="A27" s="221"/>
      <c r="B27" s="202"/>
      <c r="C27" s="43" t="s">
        <v>5</v>
      </c>
      <c r="D27" s="82"/>
      <c r="E27" s="14">
        <f>SUM(F27:G27)</f>
        <v>0</v>
      </c>
      <c r="F27" s="15"/>
      <c r="G27" s="14"/>
      <c r="H27" s="14">
        <f>SUM(I27:J27)</f>
        <v>0</v>
      </c>
    </row>
    <row r="28" spans="1:8" ht="15">
      <c r="A28" s="222"/>
      <c r="B28" s="207"/>
      <c r="C28" s="21" t="s">
        <v>6</v>
      </c>
      <c r="D28" s="79"/>
      <c r="E28" s="22">
        <f>SUM(F28:G28)</f>
        <v>790000</v>
      </c>
      <c r="F28" s="23">
        <v>790000</v>
      </c>
      <c r="G28" s="22"/>
      <c r="H28" s="22">
        <f>SUM(I28:J28)</f>
        <v>0</v>
      </c>
    </row>
  </sheetData>
  <mergeCells count="17">
    <mergeCell ref="A25:A28"/>
    <mergeCell ref="B25:B28"/>
    <mergeCell ref="A21:A24"/>
    <mergeCell ref="B21:B24"/>
    <mergeCell ref="A5:A8"/>
    <mergeCell ref="B5:B8"/>
    <mergeCell ref="A17:A20"/>
    <mergeCell ref="B17:B20"/>
    <mergeCell ref="A9:A12"/>
    <mergeCell ref="B9:B12"/>
    <mergeCell ref="A13:A16"/>
    <mergeCell ref="B13:B16"/>
    <mergeCell ref="F2:H2"/>
    <mergeCell ref="A2:A3"/>
    <mergeCell ref="B2:B3"/>
    <mergeCell ref="C2:C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6">
      <selection activeCell="M36" sqref="M3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5.8515625" style="0" customWidth="1"/>
    <col min="4" max="4" width="13.421875" style="0" customWidth="1"/>
    <col min="5" max="5" width="11.8515625" style="0" customWidth="1"/>
    <col min="6" max="7" width="12.421875" style="0" customWidth="1"/>
    <col min="8" max="8" width="13.421875" style="0" customWidth="1"/>
  </cols>
  <sheetData>
    <row r="1" ht="12.75">
      <c r="F1" t="s">
        <v>35</v>
      </c>
    </row>
    <row r="2" spans="1:2" ht="18.75">
      <c r="A2" s="7" t="s">
        <v>15</v>
      </c>
      <c r="B2" s="7"/>
    </row>
    <row r="3" spans="1:2" ht="18.75">
      <c r="A3" s="7"/>
      <c r="B3" s="7" t="s">
        <v>44</v>
      </c>
    </row>
    <row r="4" spans="1:2" ht="18.75">
      <c r="A4" s="7"/>
      <c r="B4" s="7"/>
    </row>
    <row r="5" ht="13.5" thickBot="1"/>
    <row r="6" spans="1:8" ht="15.75">
      <c r="A6" s="239" t="s">
        <v>0</v>
      </c>
      <c r="B6" s="241" t="s">
        <v>1</v>
      </c>
      <c r="C6" s="243" t="s">
        <v>12</v>
      </c>
      <c r="D6" s="245" t="s">
        <v>2</v>
      </c>
      <c r="E6" s="237" t="s">
        <v>34</v>
      </c>
      <c r="F6" s="237"/>
      <c r="G6" s="237"/>
      <c r="H6" s="238"/>
    </row>
    <row r="7" spans="1:8" ht="15.75">
      <c r="A7" s="240"/>
      <c r="B7" s="242"/>
      <c r="C7" s="244"/>
      <c r="D7" s="246"/>
      <c r="E7" s="6">
        <v>2008</v>
      </c>
      <c r="F7" s="5">
        <v>2009</v>
      </c>
      <c r="G7" s="6">
        <v>2010</v>
      </c>
      <c r="H7" s="6">
        <v>2011</v>
      </c>
    </row>
    <row r="8" spans="1:8" ht="12.75">
      <c r="A8" s="4">
        <v>1</v>
      </c>
      <c r="B8" s="1">
        <v>2</v>
      </c>
      <c r="C8" s="3">
        <v>3</v>
      </c>
      <c r="D8" s="1">
        <v>4</v>
      </c>
      <c r="E8" s="1">
        <v>6</v>
      </c>
      <c r="F8" s="2">
        <v>7</v>
      </c>
      <c r="G8" s="2"/>
      <c r="H8" s="1">
        <v>8</v>
      </c>
    </row>
    <row r="9" spans="1:8" ht="15">
      <c r="A9" s="230">
        <v>1</v>
      </c>
      <c r="B9" s="201" t="s">
        <v>13</v>
      </c>
      <c r="C9" s="8" t="s">
        <v>3</v>
      </c>
      <c r="D9" s="9">
        <f aca="true" t="shared" si="0" ref="D9:D61">SUM(E9:H9)</f>
        <v>-210000</v>
      </c>
      <c r="E9" s="9">
        <f>SUM(E10:E12)</f>
        <v>-210000</v>
      </c>
      <c r="F9" s="49">
        <f>SUM(F10:F12)</f>
        <v>0</v>
      </c>
      <c r="G9" s="9"/>
      <c r="H9" s="9">
        <f>SUM(H10:H12)</f>
        <v>0</v>
      </c>
    </row>
    <row r="10" spans="1:8" ht="15">
      <c r="A10" s="231"/>
      <c r="B10" s="202"/>
      <c r="C10" s="11" t="s">
        <v>4</v>
      </c>
      <c r="D10" s="12">
        <f t="shared" si="0"/>
        <v>-105000</v>
      </c>
      <c r="E10" s="12">
        <v>-105000</v>
      </c>
      <c r="F10" s="13"/>
      <c r="G10" s="12"/>
      <c r="H10" s="12"/>
    </row>
    <row r="11" spans="1:8" ht="15">
      <c r="A11" s="231"/>
      <c r="B11" s="202"/>
      <c r="C11" s="11" t="s">
        <v>5</v>
      </c>
      <c r="D11" s="14">
        <f t="shared" si="0"/>
        <v>0</v>
      </c>
      <c r="E11" s="14"/>
      <c r="F11" s="15"/>
      <c r="G11" s="14"/>
      <c r="H11" s="14"/>
    </row>
    <row r="12" spans="1:8" ht="24.75" customHeight="1">
      <c r="A12" s="232"/>
      <c r="B12" s="207"/>
      <c r="C12" s="16" t="s">
        <v>6</v>
      </c>
      <c r="D12" s="17">
        <f t="shared" si="0"/>
        <v>-105000</v>
      </c>
      <c r="E12" s="17">
        <v>-105000</v>
      </c>
      <c r="F12" s="18"/>
      <c r="G12" s="17"/>
      <c r="H12" s="17"/>
    </row>
    <row r="13" spans="1:8" ht="15">
      <c r="A13" s="199">
        <v>2</v>
      </c>
      <c r="B13" s="201" t="s">
        <v>40</v>
      </c>
      <c r="C13" s="19" t="s">
        <v>3</v>
      </c>
      <c r="D13" s="9">
        <f t="shared" si="0"/>
        <v>-350000</v>
      </c>
      <c r="E13" s="9">
        <f>SUM(E14:E16)</f>
        <v>-350000</v>
      </c>
      <c r="F13" s="10">
        <f>SUM(F14:F16)</f>
        <v>0</v>
      </c>
      <c r="G13" s="9"/>
      <c r="H13" s="9">
        <f>SUM(H14:H16)</f>
        <v>0</v>
      </c>
    </row>
    <row r="14" spans="1:8" ht="15">
      <c r="A14" s="203"/>
      <c r="B14" s="202"/>
      <c r="C14" s="20" t="s">
        <v>4</v>
      </c>
      <c r="D14" s="12">
        <f t="shared" si="0"/>
        <v>-175000</v>
      </c>
      <c r="E14" s="12">
        <v>-175000</v>
      </c>
      <c r="F14" s="13"/>
      <c r="G14" s="12"/>
      <c r="H14" s="12"/>
    </row>
    <row r="15" spans="1:8" ht="15">
      <c r="A15" s="203"/>
      <c r="B15" s="202"/>
      <c r="C15" s="20" t="s">
        <v>5</v>
      </c>
      <c r="D15" s="14">
        <f t="shared" si="0"/>
        <v>0</v>
      </c>
      <c r="E15" s="14"/>
      <c r="F15" s="15"/>
      <c r="G15" s="14"/>
      <c r="H15" s="14"/>
    </row>
    <row r="16" spans="1:8" ht="15">
      <c r="A16" s="204"/>
      <c r="B16" s="207"/>
      <c r="C16" s="21" t="s">
        <v>6</v>
      </c>
      <c r="D16" s="22">
        <f t="shared" si="0"/>
        <v>-175000</v>
      </c>
      <c r="E16" s="22">
        <v>-175000</v>
      </c>
      <c r="F16" s="23"/>
      <c r="G16" s="22"/>
      <c r="H16" s="22"/>
    </row>
    <row r="17" spans="1:8" ht="15">
      <c r="A17" s="199">
        <v>3</v>
      </c>
      <c r="B17" s="201" t="s">
        <v>17</v>
      </c>
      <c r="C17" s="20" t="s">
        <v>3</v>
      </c>
      <c r="D17" s="14">
        <f t="shared" si="0"/>
        <v>-391000</v>
      </c>
      <c r="E17" s="14">
        <f>SUM(E18:E20)</f>
        <v>-391000</v>
      </c>
      <c r="F17" s="15">
        <f>SUM(F18:F20)</f>
        <v>0</v>
      </c>
      <c r="G17" s="14"/>
      <c r="H17" s="14">
        <f>SUM(H18:H20)</f>
        <v>0</v>
      </c>
    </row>
    <row r="18" spans="1:8" ht="15">
      <c r="A18" s="203"/>
      <c r="B18" s="202"/>
      <c r="C18" s="20" t="s">
        <v>4</v>
      </c>
      <c r="D18" s="12">
        <f t="shared" si="0"/>
        <v>-195000</v>
      </c>
      <c r="E18" s="12">
        <v>-195000</v>
      </c>
      <c r="F18" s="13"/>
      <c r="G18" s="12"/>
      <c r="H18" s="12"/>
    </row>
    <row r="19" spans="1:8" ht="15">
      <c r="A19" s="203"/>
      <c r="B19" s="202"/>
      <c r="C19" s="20" t="s">
        <v>5</v>
      </c>
      <c r="D19" s="14">
        <f t="shared" si="0"/>
        <v>0</v>
      </c>
      <c r="E19" s="14"/>
      <c r="F19" s="15"/>
      <c r="G19" s="14"/>
      <c r="H19" s="14"/>
    </row>
    <row r="20" spans="1:8" ht="15">
      <c r="A20" s="204"/>
      <c r="B20" s="207"/>
      <c r="C20" s="20" t="s">
        <v>6</v>
      </c>
      <c r="D20" s="22">
        <f t="shared" si="0"/>
        <v>-196000</v>
      </c>
      <c r="E20" s="22">
        <v>-196000</v>
      </c>
      <c r="F20" s="23"/>
      <c r="G20" s="22"/>
      <c r="H20" s="22"/>
    </row>
    <row r="21" spans="1:8" ht="15">
      <c r="A21" s="199">
        <v>4</v>
      </c>
      <c r="B21" s="201" t="s">
        <v>7</v>
      </c>
      <c r="C21" s="19" t="s">
        <v>3</v>
      </c>
      <c r="D21" s="14">
        <f t="shared" si="0"/>
        <v>2160</v>
      </c>
      <c r="E21" s="14">
        <f>SUM(E22:E24)</f>
        <v>2160</v>
      </c>
      <c r="F21" s="15">
        <f>SUM(F22:F24)</f>
        <v>0</v>
      </c>
      <c r="G21" s="14"/>
      <c r="H21" s="14">
        <f>SUM(H22:H24)</f>
        <v>0</v>
      </c>
    </row>
    <row r="22" spans="1:8" ht="15">
      <c r="A22" s="203"/>
      <c r="B22" s="202"/>
      <c r="C22" s="20" t="s">
        <v>4</v>
      </c>
      <c r="D22" s="12">
        <f t="shared" si="0"/>
        <v>-750</v>
      </c>
      <c r="E22" s="12">
        <v>-750</v>
      </c>
      <c r="F22" s="13"/>
      <c r="G22" s="12"/>
      <c r="H22" s="12"/>
    </row>
    <row r="23" spans="1:8" ht="15">
      <c r="A23" s="203"/>
      <c r="B23" s="202"/>
      <c r="C23" s="20" t="s">
        <v>5</v>
      </c>
      <c r="D23" s="14">
        <f t="shared" si="0"/>
        <v>0</v>
      </c>
      <c r="E23" s="14"/>
      <c r="F23" s="15"/>
      <c r="G23" s="14"/>
      <c r="H23" s="14"/>
    </row>
    <row r="24" spans="1:8" ht="22.5" customHeight="1">
      <c r="A24" s="204"/>
      <c r="B24" s="207"/>
      <c r="C24" s="24" t="s">
        <v>6</v>
      </c>
      <c r="D24" s="17">
        <f t="shared" si="0"/>
        <v>2910</v>
      </c>
      <c r="E24" s="17">
        <v>2910</v>
      </c>
      <c r="F24" s="18"/>
      <c r="G24" s="17"/>
      <c r="H24" s="17"/>
    </row>
    <row r="25" spans="1:8" ht="15">
      <c r="A25" s="220">
        <v>5</v>
      </c>
      <c r="B25" s="201" t="s">
        <v>8</v>
      </c>
      <c r="C25" s="19" t="s">
        <v>3</v>
      </c>
      <c r="D25" s="9">
        <f t="shared" si="0"/>
        <v>-48000</v>
      </c>
      <c r="E25" s="9">
        <f>SUM(E26:E28)</f>
        <v>-48000</v>
      </c>
      <c r="F25" s="10">
        <f>SUM(F26:F28)</f>
        <v>0</v>
      </c>
      <c r="G25" s="9"/>
      <c r="H25" s="9">
        <f>SUM(H26:H28)</f>
        <v>0</v>
      </c>
    </row>
    <row r="26" spans="1:8" ht="15">
      <c r="A26" s="221"/>
      <c r="B26" s="202"/>
      <c r="C26" s="20" t="s">
        <v>4</v>
      </c>
      <c r="D26" s="12">
        <f t="shared" si="0"/>
        <v>-23000</v>
      </c>
      <c r="E26" s="12">
        <v>-23000</v>
      </c>
      <c r="F26" s="13"/>
      <c r="G26" s="12"/>
      <c r="H26" s="12"/>
    </row>
    <row r="27" spans="1:8" ht="15">
      <c r="A27" s="221"/>
      <c r="B27" s="202"/>
      <c r="C27" s="20" t="s">
        <v>5</v>
      </c>
      <c r="D27" s="14">
        <f t="shared" si="0"/>
        <v>0</v>
      </c>
      <c r="E27" s="14"/>
      <c r="F27" s="15"/>
      <c r="G27" s="14"/>
      <c r="H27" s="14"/>
    </row>
    <row r="28" spans="1:8" ht="29.25" customHeight="1">
      <c r="A28" s="222"/>
      <c r="B28" s="207"/>
      <c r="C28" s="24" t="s">
        <v>6</v>
      </c>
      <c r="D28" s="17">
        <f t="shared" si="0"/>
        <v>-25000</v>
      </c>
      <c r="E28" s="17">
        <v>-25000</v>
      </c>
      <c r="F28" s="18"/>
      <c r="G28" s="17"/>
      <c r="H28" s="17"/>
    </row>
    <row r="29" spans="1:8" ht="15">
      <c r="A29" s="203">
        <v>6</v>
      </c>
      <c r="B29" s="202" t="s">
        <v>9</v>
      </c>
      <c r="C29" s="20" t="s">
        <v>3</v>
      </c>
      <c r="D29" s="14">
        <f t="shared" si="0"/>
        <v>0</v>
      </c>
      <c r="E29" s="14">
        <f>SUM(E30:E32)</f>
        <v>0</v>
      </c>
      <c r="F29" s="15">
        <f>SUM(F30:F32)</f>
        <v>0</v>
      </c>
      <c r="G29" s="14"/>
      <c r="H29" s="14">
        <f>SUM(H30:H32)</f>
        <v>0</v>
      </c>
    </row>
    <row r="30" spans="1:8" ht="15">
      <c r="A30" s="203"/>
      <c r="B30" s="202"/>
      <c r="C30" s="20" t="s">
        <v>4</v>
      </c>
      <c r="D30" s="12">
        <f t="shared" si="0"/>
        <v>0</v>
      </c>
      <c r="E30" s="12"/>
      <c r="F30" s="13"/>
      <c r="G30" s="12"/>
      <c r="H30" s="12"/>
    </row>
    <row r="31" spans="1:8" ht="15">
      <c r="A31" s="203"/>
      <c r="B31" s="202"/>
      <c r="C31" s="20" t="s">
        <v>5</v>
      </c>
      <c r="D31" s="14">
        <f t="shared" si="0"/>
        <v>0</v>
      </c>
      <c r="E31" s="14"/>
      <c r="F31" s="15"/>
      <c r="G31" s="14"/>
      <c r="H31" s="14"/>
    </row>
    <row r="32" spans="1:8" ht="25.5" customHeight="1">
      <c r="A32" s="204"/>
      <c r="B32" s="207"/>
      <c r="C32" s="24" t="s">
        <v>6</v>
      </c>
      <c r="D32" s="17">
        <f t="shared" si="0"/>
        <v>0</v>
      </c>
      <c r="E32" s="17"/>
      <c r="F32" s="18"/>
      <c r="G32" s="17"/>
      <c r="H32" s="17"/>
    </row>
    <row r="33" spans="1:8" ht="15">
      <c r="A33" s="203">
        <v>7</v>
      </c>
      <c r="B33" s="201" t="s">
        <v>10</v>
      </c>
      <c r="C33" s="20" t="s">
        <v>3</v>
      </c>
      <c r="D33" s="14">
        <f t="shared" si="0"/>
        <v>-5000</v>
      </c>
      <c r="E33" s="14">
        <f>SUM(E34:E36)</f>
        <v>-5000</v>
      </c>
      <c r="F33" s="15">
        <f>SUM(F34:F36)</f>
        <v>0</v>
      </c>
      <c r="G33" s="9"/>
      <c r="H33" s="50">
        <f>SUM(H34:H36)</f>
        <v>0</v>
      </c>
    </row>
    <row r="34" spans="1:8" ht="15">
      <c r="A34" s="203"/>
      <c r="B34" s="202"/>
      <c r="C34" s="20" t="s">
        <v>4</v>
      </c>
      <c r="D34" s="12">
        <f t="shared" si="0"/>
        <v>-1500</v>
      </c>
      <c r="E34" s="12">
        <v>-1500</v>
      </c>
      <c r="F34" s="13"/>
      <c r="G34" s="12"/>
      <c r="H34" s="51"/>
    </row>
    <row r="35" spans="1:8" ht="15">
      <c r="A35" s="203"/>
      <c r="B35" s="202"/>
      <c r="C35" s="20" t="s">
        <v>5</v>
      </c>
      <c r="D35" s="14">
        <f t="shared" si="0"/>
        <v>0</v>
      </c>
      <c r="E35" s="14"/>
      <c r="F35" s="15"/>
      <c r="G35" s="14"/>
      <c r="H35" s="50"/>
    </row>
    <row r="36" spans="1:8" ht="15">
      <c r="A36" s="204"/>
      <c r="B36" s="207"/>
      <c r="C36" s="21" t="s">
        <v>6</v>
      </c>
      <c r="D36" s="22">
        <f t="shared" si="0"/>
        <v>-3500</v>
      </c>
      <c r="E36" s="22">
        <v>-3500</v>
      </c>
      <c r="F36" s="23"/>
      <c r="G36" s="22"/>
      <c r="H36" s="52"/>
    </row>
    <row r="37" spans="1:8" ht="15">
      <c r="A37" s="203">
        <v>8</v>
      </c>
      <c r="B37" s="201" t="s">
        <v>41</v>
      </c>
      <c r="C37" s="20" t="s">
        <v>3</v>
      </c>
      <c r="D37" s="14">
        <f t="shared" si="0"/>
        <v>-28000</v>
      </c>
      <c r="E37" s="14">
        <f>SUM(E38:E40)</f>
        <v>-28000</v>
      </c>
      <c r="F37" s="15">
        <f>SUM(F38:F40)</f>
        <v>0</v>
      </c>
      <c r="G37" s="9"/>
      <c r="H37" s="50">
        <f>SUM(H38:H40)</f>
        <v>0</v>
      </c>
    </row>
    <row r="38" spans="1:8" ht="15">
      <c r="A38" s="203"/>
      <c r="B38" s="202"/>
      <c r="C38" s="20" t="s">
        <v>4</v>
      </c>
      <c r="D38" s="25">
        <f t="shared" si="0"/>
        <v>-13000</v>
      </c>
      <c r="E38" s="25">
        <v>-13000</v>
      </c>
      <c r="F38" s="26"/>
      <c r="G38" s="25"/>
      <c r="H38" s="58"/>
    </row>
    <row r="39" spans="1:8" ht="15">
      <c r="A39" s="203"/>
      <c r="B39" s="202"/>
      <c r="C39" s="20" t="s">
        <v>5</v>
      </c>
      <c r="D39" s="12">
        <f t="shared" si="0"/>
        <v>0</v>
      </c>
      <c r="E39" s="12"/>
      <c r="F39" s="13"/>
      <c r="G39" s="12"/>
      <c r="H39" s="51"/>
    </row>
    <row r="40" spans="1:8" ht="15">
      <c r="A40" s="203"/>
      <c r="B40" s="207"/>
      <c r="C40" s="27" t="s">
        <v>6</v>
      </c>
      <c r="D40" s="28">
        <f t="shared" si="0"/>
        <v>-15000</v>
      </c>
      <c r="E40" s="28">
        <v>-15000</v>
      </c>
      <c r="F40" s="29"/>
      <c r="G40" s="28"/>
      <c r="H40" s="59"/>
    </row>
    <row r="41" spans="1:8" ht="15">
      <c r="A41" s="199">
        <v>9</v>
      </c>
      <c r="B41" s="201" t="s">
        <v>14</v>
      </c>
      <c r="C41" s="19" t="s">
        <v>3</v>
      </c>
      <c r="D41" s="9">
        <f t="shared" si="0"/>
        <v>-12693</v>
      </c>
      <c r="E41" s="9">
        <f>+SUM(E42:E44)</f>
        <v>-12693</v>
      </c>
      <c r="F41" s="10">
        <f>SUM(F42:F44)</f>
        <v>0</v>
      </c>
      <c r="G41" s="9"/>
      <c r="H41" s="60">
        <f>SUM(H42:H44)</f>
        <v>0</v>
      </c>
    </row>
    <row r="42" spans="1:8" ht="15">
      <c r="A42" s="203"/>
      <c r="B42" s="202"/>
      <c r="C42" s="20" t="s">
        <v>4</v>
      </c>
      <c r="D42" s="12">
        <f t="shared" si="0"/>
        <v>-6346</v>
      </c>
      <c r="E42" s="12">
        <v>-6346</v>
      </c>
      <c r="F42" s="13"/>
      <c r="G42" s="12"/>
      <c r="H42" s="51"/>
    </row>
    <row r="43" spans="1:8" ht="15">
      <c r="A43" s="203"/>
      <c r="B43" s="202"/>
      <c r="C43" s="20" t="s">
        <v>5</v>
      </c>
      <c r="D43" s="14">
        <f t="shared" si="0"/>
        <v>0</v>
      </c>
      <c r="E43" s="14"/>
      <c r="F43" s="15"/>
      <c r="G43" s="14"/>
      <c r="H43" s="50"/>
    </row>
    <row r="44" spans="1:8" ht="24.75" customHeight="1">
      <c r="A44" s="204"/>
      <c r="B44" s="207"/>
      <c r="C44" s="24" t="s">
        <v>6</v>
      </c>
      <c r="D44" s="17">
        <f t="shared" si="0"/>
        <v>-6347</v>
      </c>
      <c r="E44" s="17">
        <v>-6347</v>
      </c>
      <c r="F44" s="18"/>
      <c r="G44" s="17"/>
      <c r="H44" s="61"/>
    </row>
    <row r="45" spans="1:8" ht="15">
      <c r="A45" s="220">
        <v>10</v>
      </c>
      <c r="B45" s="201" t="s">
        <v>16</v>
      </c>
      <c r="C45" s="19" t="s">
        <v>3</v>
      </c>
      <c r="D45" s="9">
        <f t="shared" si="0"/>
        <v>-50000</v>
      </c>
      <c r="E45" s="9">
        <f>+SUM(E46:E48)</f>
        <v>-50000</v>
      </c>
      <c r="F45" s="10">
        <f>SUM(F46:F48)</f>
        <v>0</v>
      </c>
      <c r="G45" s="9"/>
      <c r="H45" s="60">
        <f>SUM(H46:H48)</f>
        <v>0</v>
      </c>
    </row>
    <row r="46" spans="1:8" ht="15">
      <c r="A46" s="221"/>
      <c r="B46" s="202"/>
      <c r="C46" s="20" t="s">
        <v>4</v>
      </c>
      <c r="D46" s="12">
        <f t="shared" si="0"/>
        <v>-25000</v>
      </c>
      <c r="E46" s="12">
        <v>-25000</v>
      </c>
      <c r="F46" s="13"/>
      <c r="G46" s="12"/>
      <c r="H46" s="51"/>
    </row>
    <row r="47" spans="1:8" ht="15">
      <c r="A47" s="221"/>
      <c r="B47" s="202"/>
      <c r="C47" s="20" t="s">
        <v>5</v>
      </c>
      <c r="D47" s="14">
        <f t="shared" si="0"/>
        <v>0</v>
      </c>
      <c r="E47" s="14"/>
      <c r="F47" s="15"/>
      <c r="G47" s="14"/>
      <c r="H47" s="50"/>
    </row>
    <row r="48" spans="1:8" ht="23.25" customHeight="1">
      <c r="A48" s="222"/>
      <c r="B48" s="207"/>
      <c r="C48" s="24" t="s">
        <v>6</v>
      </c>
      <c r="D48" s="17">
        <f t="shared" si="0"/>
        <v>-25000</v>
      </c>
      <c r="E48" s="17">
        <v>-25000</v>
      </c>
      <c r="F48" s="18"/>
      <c r="G48" s="17"/>
      <c r="H48" s="61"/>
    </row>
    <row r="49" spans="1:8" ht="15">
      <c r="A49" s="199">
        <v>11</v>
      </c>
      <c r="B49" s="201" t="s">
        <v>32</v>
      </c>
      <c r="C49" s="19" t="s">
        <v>3</v>
      </c>
      <c r="D49" s="9">
        <f t="shared" si="0"/>
        <v>-5342</v>
      </c>
      <c r="E49" s="9">
        <f>SUM(E50:E52)</f>
        <v>-5342</v>
      </c>
      <c r="F49" s="10">
        <f>SUM(F50:F52)</f>
        <v>0</v>
      </c>
      <c r="G49" s="9"/>
      <c r="H49" s="62">
        <f>SUM(H50:H52)</f>
        <v>0</v>
      </c>
    </row>
    <row r="50" spans="1:8" ht="15">
      <c r="A50" s="203"/>
      <c r="B50" s="202"/>
      <c r="C50" s="20" t="s">
        <v>4</v>
      </c>
      <c r="D50" s="12">
        <f t="shared" si="0"/>
        <v>-1842</v>
      </c>
      <c r="E50" s="12">
        <v>-1842</v>
      </c>
      <c r="F50" s="13"/>
      <c r="G50" s="12"/>
      <c r="H50" s="51"/>
    </row>
    <row r="51" spans="1:8" ht="15">
      <c r="A51" s="203"/>
      <c r="B51" s="202"/>
      <c r="C51" s="20" t="s">
        <v>5</v>
      </c>
      <c r="D51" s="14">
        <f t="shared" si="0"/>
        <v>0</v>
      </c>
      <c r="E51" s="14"/>
      <c r="F51" s="15"/>
      <c r="G51" s="14"/>
      <c r="H51" s="50"/>
    </row>
    <row r="52" spans="1:8" ht="25.5" customHeight="1">
      <c r="A52" s="203"/>
      <c r="B52" s="202"/>
      <c r="C52" s="27" t="s">
        <v>6</v>
      </c>
      <c r="D52" s="53">
        <f t="shared" si="0"/>
        <v>-3500</v>
      </c>
      <c r="E52" s="53">
        <v>-3500</v>
      </c>
      <c r="F52" s="73"/>
      <c r="G52" s="53"/>
      <c r="H52" s="74"/>
    </row>
    <row r="53" spans="1:8" ht="15">
      <c r="A53" s="220">
        <v>12</v>
      </c>
      <c r="B53" s="201" t="s">
        <v>18</v>
      </c>
      <c r="C53" s="19" t="s">
        <v>3</v>
      </c>
      <c r="D53" s="9">
        <f t="shared" si="0"/>
        <v>-319387</v>
      </c>
      <c r="E53" s="9">
        <f>SUM(E54:E56)</f>
        <v>-319387</v>
      </c>
      <c r="F53" s="10">
        <f>SUM(F54:F56)</f>
        <v>0</v>
      </c>
      <c r="G53" s="9"/>
      <c r="H53" s="60">
        <f>SUM(H54:H56)</f>
        <v>0</v>
      </c>
    </row>
    <row r="54" spans="1:8" ht="15">
      <c r="A54" s="221"/>
      <c r="B54" s="202"/>
      <c r="C54" s="20" t="s">
        <v>4</v>
      </c>
      <c r="D54" s="12">
        <f t="shared" si="0"/>
        <v>-74387</v>
      </c>
      <c r="E54" s="12">
        <v>-74387</v>
      </c>
      <c r="F54" s="13"/>
      <c r="G54" s="12"/>
      <c r="H54" s="51"/>
    </row>
    <row r="55" spans="1:8" ht="15">
      <c r="A55" s="221"/>
      <c r="B55" s="202"/>
      <c r="C55" s="20" t="s">
        <v>5</v>
      </c>
      <c r="D55" s="14">
        <f t="shared" si="0"/>
        <v>-245000</v>
      </c>
      <c r="E55" s="14">
        <v>-245000</v>
      </c>
      <c r="F55" s="15"/>
      <c r="G55" s="14"/>
      <c r="H55" s="50"/>
    </row>
    <row r="56" spans="1:8" ht="15">
      <c r="A56" s="222"/>
      <c r="B56" s="207"/>
      <c r="C56" s="21" t="s">
        <v>6</v>
      </c>
      <c r="D56" s="22">
        <f t="shared" si="0"/>
        <v>0</v>
      </c>
      <c r="E56" s="22"/>
      <c r="F56" s="23"/>
      <c r="G56" s="22"/>
      <c r="H56" s="52"/>
    </row>
    <row r="57" spans="1:8" ht="15">
      <c r="A57" s="203">
        <v>13</v>
      </c>
      <c r="B57" s="202" t="s">
        <v>19</v>
      </c>
      <c r="C57" s="20" t="s">
        <v>3</v>
      </c>
      <c r="D57" s="14">
        <f t="shared" si="0"/>
        <v>-42660</v>
      </c>
      <c r="E57" s="14">
        <f>SUM(E58:E60)</f>
        <v>-42660</v>
      </c>
      <c r="F57" s="15">
        <f>SUM(F58:F60)</f>
        <v>0</v>
      </c>
      <c r="G57" s="14"/>
      <c r="H57" s="50">
        <f>SUM(H58:H60)</f>
        <v>0</v>
      </c>
    </row>
    <row r="58" spans="1:8" ht="15">
      <c r="A58" s="203"/>
      <c r="B58" s="202"/>
      <c r="C58" s="20" t="s">
        <v>4</v>
      </c>
      <c r="D58" s="12">
        <f t="shared" si="0"/>
        <v>-42660</v>
      </c>
      <c r="E58" s="12">
        <v>-42660</v>
      </c>
      <c r="F58" s="13"/>
      <c r="G58" s="12"/>
      <c r="H58" s="51"/>
    </row>
    <row r="59" spans="1:8" ht="15">
      <c r="A59" s="203"/>
      <c r="B59" s="202"/>
      <c r="C59" s="20" t="s">
        <v>5</v>
      </c>
      <c r="D59" s="14">
        <f t="shared" si="0"/>
        <v>0</v>
      </c>
      <c r="E59" s="14"/>
      <c r="F59" s="15"/>
      <c r="G59" s="14"/>
      <c r="H59" s="50"/>
    </row>
    <row r="60" spans="1:8" ht="15.75" thickBot="1">
      <c r="A60" s="225"/>
      <c r="B60" s="202"/>
      <c r="C60" s="20" t="s">
        <v>6</v>
      </c>
      <c r="D60" s="25">
        <f t="shared" si="0"/>
        <v>0</v>
      </c>
      <c r="E60" s="25"/>
      <c r="F60" s="26"/>
      <c r="G60" s="25"/>
      <c r="H60" s="58"/>
    </row>
    <row r="61" spans="1:8" ht="15">
      <c r="A61" s="236">
        <v>14</v>
      </c>
      <c r="B61" s="201" t="s">
        <v>20</v>
      </c>
      <c r="C61" s="19" t="s">
        <v>3</v>
      </c>
      <c r="D61" s="9">
        <f t="shared" si="0"/>
        <v>0</v>
      </c>
      <c r="E61" s="9">
        <f>SUM(E62:E64)</f>
        <v>0</v>
      </c>
      <c r="F61" s="10">
        <f>SUM(F62:F64)</f>
        <v>0</v>
      </c>
      <c r="G61" s="9"/>
      <c r="H61" s="60">
        <f>SUM(H62:H64)</f>
        <v>0</v>
      </c>
    </row>
    <row r="62" spans="1:8" ht="15">
      <c r="A62" s="203"/>
      <c r="B62" s="202"/>
      <c r="C62" s="20" t="s">
        <v>4</v>
      </c>
      <c r="D62" s="12">
        <f>+SUM(E62:H62)</f>
        <v>0</v>
      </c>
      <c r="E62" s="12"/>
      <c r="F62" s="13"/>
      <c r="G62" s="12"/>
      <c r="H62" s="51"/>
    </row>
    <row r="63" spans="1:8" ht="15">
      <c r="A63" s="203"/>
      <c r="B63" s="202"/>
      <c r="C63" s="20" t="s">
        <v>5</v>
      </c>
      <c r="D63" s="14"/>
      <c r="E63" s="14"/>
      <c r="F63" s="15"/>
      <c r="G63" s="14"/>
      <c r="H63" s="50"/>
    </row>
    <row r="64" spans="1:8" ht="15">
      <c r="A64" s="203"/>
      <c r="B64" s="202"/>
      <c r="C64" s="20" t="s">
        <v>6</v>
      </c>
      <c r="D64" s="25">
        <f aca="true" t="shared" si="1" ref="D64:D101">SUM(E64:H64)</f>
        <v>0</v>
      </c>
      <c r="E64" s="25"/>
      <c r="F64" s="26"/>
      <c r="G64" s="25"/>
      <c r="H64" s="58"/>
    </row>
    <row r="65" spans="1:8" ht="15">
      <c r="A65" s="220">
        <v>15</v>
      </c>
      <c r="B65" s="201" t="s">
        <v>23</v>
      </c>
      <c r="C65" s="19" t="s">
        <v>3</v>
      </c>
      <c r="D65" s="9">
        <f t="shared" si="1"/>
        <v>0</v>
      </c>
      <c r="E65" s="9">
        <f>SUM(E66:E68)</f>
        <v>0</v>
      </c>
      <c r="F65" s="10">
        <f>SUM(F66:F68)</f>
        <v>0</v>
      </c>
      <c r="G65" s="9"/>
      <c r="H65" s="60">
        <f>SUM(H66:H68)</f>
        <v>0</v>
      </c>
    </row>
    <row r="66" spans="1:8" ht="15">
      <c r="A66" s="221"/>
      <c r="B66" s="202"/>
      <c r="C66" s="20" t="s">
        <v>4</v>
      </c>
      <c r="D66" s="12">
        <f t="shared" si="1"/>
        <v>0</v>
      </c>
      <c r="E66" s="12"/>
      <c r="F66" s="13"/>
      <c r="G66" s="12"/>
      <c r="H66" s="51"/>
    </row>
    <row r="67" spans="1:8" ht="15">
      <c r="A67" s="221"/>
      <c r="B67" s="202"/>
      <c r="C67" s="20" t="s">
        <v>5</v>
      </c>
      <c r="D67" s="14">
        <f t="shared" si="1"/>
        <v>0</v>
      </c>
      <c r="E67" s="14"/>
      <c r="F67" s="15"/>
      <c r="G67" s="14"/>
      <c r="H67" s="50"/>
    </row>
    <row r="68" spans="1:8" ht="15">
      <c r="A68" s="222"/>
      <c r="B68" s="207"/>
      <c r="C68" s="21" t="s">
        <v>6</v>
      </c>
      <c r="D68" s="22">
        <f t="shared" si="1"/>
        <v>0</v>
      </c>
      <c r="E68" s="22"/>
      <c r="F68" s="23"/>
      <c r="G68" s="22"/>
      <c r="H68" s="52"/>
    </row>
    <row r="69" spans="1:8" ht="15">
      <c r="A69" s="203">
        <v>16</v>
      </c>
      <c r="B69" s="202" t="s">
        <v>21</v>
      </c>
      <c r="C69" s="20" t="s">
        <v>3</v>
      </c>
      <c r="D69" s="14">
        <f t="shared" si="1"/>
        <v>0</v>
      </c>
      <c r="E69" s="14">
        <f>SUM(E70:E72)</f>
        <v>0</v>
      </c>
      <c r="F69" s="15">
        <f>SUM(F70:F72)</f>
        <v>0</v>
      </c>
      <c r="G69" s="14"/>
      <c r="H69" s="50">
        <f>SUM(H70:H72)</f>
        <v>0</v>
      </c>
    </row>
    <row r="70" spans="1:8" ht="15">
      <c r="A70" s="203"/>
      <c r="B70" s="202"/>
      <c r="C70" s="20" t="s">
        <v>4</v>
      </c>
      <c r="D70" s="12">
        <f t="shared" si="1"/>
        <v>0</v>
      </c>
      <c r="E70" s="12"/>
      <c r="F70" s="13"/>
      <c r="G70" s="12"/>
      <c r="H70" s="51"/>
    </row>
    <row r="71" spans="1:8" ht="15">
      <c r="A71" s="203"/>
      <c r="B71" s="202"/>
      <c r="C71" s="20" t="s">
        <v>5</v>
      </c>
      <c r="D71" s="14">
        <f t="shared" si="1"/>
        <v>0</v>
      </c>
      <c r="E71" s="14"/>
      <c r="F71" s="15"/>
      <c r="G71" s="14"/>
      <c r="H71" s="50"/>
    </row>
    <row r="72" spans="1:8" ht="15.75" thickBot="1">
      <c r="A72" s="225"/>
      <c r="B72" s="226"/>
      <c r="C72" s="33" t="s">
        <v>6</v>
      </c>
      <c r="D72" s="34">
        <f t="shared" si="1"/>
        <v>0</v>
      </c>
      <c r="E72" s="34"/>
      <c r="F72" s="35"/>
      <c r="G72" s="34"/>
      <c r="H72" s="64"/>
    </row>
    <row r="73" spans="1:8" ht="15">
      <c r="A73" s="236">
        <v>17</v>
      </c>
      <c r="B73" s="210" t="s">
        <v>22</v>
      </c>
      <c r="C73" s="30" t="s">
        <v>3</v>
      </c>
      <c r="D73" s="31">
        <f t="shared" si="1"/>
        <v>-845100</v>
      </c>
      <c r="E73" s="31">
        <f>SUM(E74:E76)</f>
        <v>-845100</v>
      </c>
      <c r="F73" s="32">
        <f>SUM(F74:F76)</f>
        <v>0</v>
      </c>
      <c r="G73" s="31"/>
      <c r="H73" s="63">
        <f>SUM(H74:H76)</f>
        <v>0</v>
      </c>
    </row>
    <row r="74" spans="1:8" ht="15">
      <c r="A74" s="203"/>
      <c r="B74" s="202"/>
      <c r="C74" s="20" t="s">
        <v>4</v>
      </c>
      <c r="D74" s="12">
        <f t="shared" si="1"/>
        <v>-422550</v>
      </c>
      <c r="E74" s="12">
        <v>-422550</v>
      </c>
      <c r="F74" s="13"/>
      <c r="G74" s="12"/>
      <c r="H74" s="51"/>
    </row>
    <row r="75" spans="1:8" ht="15">
      <c r="A75" s="203"/>
      <c r="B75" s="202"/>
      <c r="C75" s="20" t="s">
        <v>5</v>
      </c>
      <c r="D75" s="14">
        <f t="shared" si="1"/>
        <v>0</v>
      </c>
      <c r="E75" s="14"/>
      <c r="F75" s="15"/>
      <c r="G75" s="14"/>
      <c r="H75" s="50"/>
    </row>
    <row r="76" spans="1:8" ht="15.75" thickBot="1">
      <c r="A76" s="225"/>
      <c r="B76" s="226"/>
      <c r="C76" s="33" t="s">
        <v>6</v>
      </c>
      <c r="D76" s="34">
        <f t="shared" si="1"/>
        <v>-422550</v>
      </c>
      <c r="E76" s="34">
        <v>-422550</v>
      </c>
      <c r="F76" s="35"/>
      <c r="G76" s="34"/>
      <c r="H76" s="64"/>
    </row>
    <row r="77" spans="1:8" ht="15">
      <c r="A77" s="236">
        <v>18</v>
      </c>
      <c r="B77" s="210" t="s">
        <v>24</v>
      </c>
      <c r="C77" s="30" t="s">
        <v>3</v>
      </c>
      <c r="D77" s="31">
        <f t="shared" si="1"/>
        <v>-720000</v>
      </c>
      <c r="E77" s="31">
        <f>SUM(E78:E80)</f>
        <v>-720000</v>
      </c>
      <c r="F77" s="32">
        <f>SUM(F78:F80)</f>
        <v>0</v>
      </c>
      <c r="G77" s="31"/>
      <c r="H77" s="63">
        <f>SUM(H78:H80)</f>
        <v>0</v>
      </c>
    </row>
    <row r="78" spans="1:8" ht="15">
      <c r="A78" s="203"/>
      <c r="B78" s="202"/>
      <c r="C78" s="20" t="s">
        <v>4</v>
      </c>
      <c r="D78" s="12">
        <f t="shared" si="1"/>
        <v>-360000</v>
      </c>
      <c r="E78" s="12">
        <v>-360000</v>
      </c>
      <c r="F78" s="13"/>
      <c r="G78" s="12"/>
      <c r="H78" s="51"/>
    </row>
    <row r="79" spans="1:8" ht="15">
      <c r="A79" s="203"/>
      <c r="B79" s="202"/>
      <c r="C79" s="20" t="s">
        <v>5</v>
      </c>
      <c r="D79" s="14">
        <f t="shared" si="1"/>
        <v>0</v>
      </c>
      <c r="E79" s="14"/>
      <c r="F79" s="15"/>
      <c r="G79" s="14"/>
      <c r="H79" s="50"/>
    </row>
    <row r="80" spans="1:8" ht="15.75" thickBot="1">
      <c r="A80" s="225"/>
      <c r="B80" s="226"/>
      <c r="C80" s="33" t="s">
        <v>6</v>
      </c>
      <c r="D80" s="34">
        <f t="shared" si="1"/>
        <v>-360000</v>
      </c>
      <c r="E80" s="34">
        <v>-360000</v>
      </c>
      <c r="F80" s="35"/>
      <c r="G80" s="34"/>
      <c r="H80" s="64"/>
    </row>
    <row r="81" spans="1:8" ht="15">
      <c r="A81" s="236">
        <v>19</v>
      </c>
      <c r="B81" s="210" t="s">
        <v>25</v>
      </c>
      <c r="C81" s="30" t="s">
        <v>3</v>
      </c>
      <c r="D81" s="31">
        <f t="shared" si="1"/>
        <v>-47580</v>
      </c>
      <c r="E81" s="31">
        <f>SUM(E82:E84)</f>
        <v>-47580</v>
      </c>
      <c r="F81" s="32">
        <f>SUM(F82:F84)</f>
        <v>0</v>
      </c>
      <c r="G81" s="31"/>
      <c r="H81" s="63">
        <f>SUM(H82:H84)</f>
        <v>0</v>
      </c>
    </row>
    <row r="82" spans="1:8" ht="15">
      <c r="A82" s="203"/>
      <c r="B82" s="202"/>
      <c r="C82" s="20" t="s">
        <v>4</v>
      </c>
      <c r="D82" s="12">
        <f t="shared" si="1"/>
        <v>-47580</v>
      </c>
      <c r="E82" s="12">
        <v>-47580</v>
      </c>
      <c r="F82" s="13"/>
      <c r="G82" s="12"/>
      <c r="H82" s="51"/>
    </row>
    <row r="83" spans="1:8" ht="15">
      <c r="A83" s="203"/>
      <c r="B83" s="202"/>
      <c r="C83" s="20" t="s">
        <v>5</v>
      </c>
      <c r="D83" s="14">
        <f t="shared" si="1"/>
        <v>0</v>
      </c>
      <c r="E83" s="14"/>
      <c r="F83" s="15"/>
      <c r="G83" s="14"/>
      <c r="H83" s="50"/>
    </row>
    <row r="84" spans="1:8" ht="15.75" thickBot="1">
      <c r="A84" s="225"/>
      <c r="B84" s="226"/>
      <c r="C84" s="33" t="s">
        <v>6</v>
      </c>
      <c r="D84" s="34">
        <f t="shared" si="1"/>
        <v>0</v>
      </c>
      <c r="E84" s="34"/>
      <c r="F84" s="35"/>
      <c r="G84" s="34"/>
      <c r="H84" s="64"/>
    </row>
    <row r="85" spans="1:8" ht="15">
      <c r="A85" s="236">
        <v>20</v>
      </c>
      <c r="B85" s="210" t="s">
        <v>28</v>
      </c>
      <c r="C85" s="30" t="s">
        <v>3</v>
      </c>
      <c r="D85" s="31">
        <f t="shared" si="1"/>
        <v>200000</v>
      </c>
      <c r="E85" s="31">
        <f>SUM(E86:E88)</f>
        <v>200000</v>
      </c>
      <c r="F85" s="32">
        <f>SUM(F86:F88)</f>
        <v>0</v>
      </c>
      <c r="G85" s="31"/>
      <c r="H85" s="63">
        <f>SUM(H86:H88)</f>
        <v>0</v>
      </c>
    </row>
    <row r="86" spans="1:8" ht="15">
      <c r="A86" s="203"/>
      <c r="B86" s="202"/>
      <c r="C86" s="20" t="s">
        <v>4</v>
      </c>
      <c r="D86" s="12">
        <f t="shared" si="1"/>
        <v>100000</v>
      </c>
      <c r="E86" s="12">
        <v>100000</v>
      </c>
      <c r="F86" s="13"/>
      <c r="G86" s="12"/>
      <c r="H86" s="51"/>
    </row>
    <row r="87" spans="1:8" ht="15">
      <c r="A87" s="203"/>
      <c r="B87" s="202"/>
      <c r="C87" s="20" t="s">
        <v>5</v>
      </c>
      <c r="D87" s="14">
        <f t="shared" si="1"/>
        <v>0</v>
      </c>
      <c r="E87" s="14"/>
      <c r="F87" s="15"/>
      <c r="G87" s="14"/>
      <c r="H87" s="50"/>
    </row>
    <row r="88" spans="1:8" ht="15.75" thickBot="1">
      <c r="A88" s="225"/>
      <c r="B88" s="226"/>
      <c r="C88" s="33" t="s">
        <v>6</v>
      </c>
      <c r="D88" s="34">
        <f t="shared" si="1"/>
        <v>100000</v>
      </c>
      <c r="E88" s="34">
        <v>100000</v>
      </c>
      <c r="F88" s="35"/>
      <c r="G88" s="34"/>
      <c r="H88" s="64"/>
    </row>
    <row r="89" spans="1:8" ht="15">
      <c r="A89" s="236">
        <v>21</v>
      </c>
      <c r="B89" s="210" t="s">
        <v>37</v>
      </c>
      <c r="C89" s="30" t="s">
        <v>3</v>
      </c>
      <c r="D89" s="31">
        <f t="shared" si="1"/>
        <v>-21800</v>
      </c>
      <c r="E89" s="31">
        <f>SUM(E90:E92)</f>
        <v>-21800</v>
      </c>
      <c r="F89" s="32">
        <f>SUM(F90:F92)</f>
        <v>0</v>
      </c>
      <c r="G89" s="31"/>
      <c r="H89" s="63">
        <f>SUM(H90:H92)</f>
        <v>0</v>
      </c>
    </row>
    <row r="90" spans="1:8" ht="15">
      <c r="A90" s="203"/>
      <c r="B90" s="202"/>
      <c r="C90" s="20" t="s">
        <v>4</v>
      </c>
      <c r="D90" s="12">
        <f t="shared" si="1"/>
        <v>-18300</v>
      </c>
      <c r="E90" s="12">
        <v>-18300</v>
      </c>
      <c r="F90" s="13"/>
      <c r="G90" s="12"/>
      <c r="H90" s="51"/>
    </row>
    <row r="91" spans="1:8" ht="15">
      <c r="A91" s="203"/>
      <c r="B91" s="202"/>
      <c r="C91" s="20" t="s">
        <v>5</v>
      </c>
      <c r="D91" s="14">
        <f t="shared" si="1"/>
        <v>0</v>
      </c>
      <c r="E91" s="14"/>
      <c r="F91" s="15"/>
      <c r="G91" s="14"/>
      <c r="H91" s="50"/>
    </row>
    <row r="92" spans="1:8" ht="27.75" customHeight="1" thickBot="1">
      <c r="A92" s="225"/>
      <c r="B92" s="226"/>
      <c r="C92" s="33" t="s">
        <v>6</v>
      </c>
      <c r="D92" s="34">
        <f t="shared" si="1"/>
        <v>-3500</v>
      </c>
      <c r="E92" s="34">
        <v>-3500</v>
      </c>
      <c r="F92" s="35"/>
      <c r="G92" s="34"/>
      <c r="H92" s="64"/>
    </row>
    <row r="93" spans="1:8" ht="15">
      <c r="A93" s="236">
        <v>22</v>
      </c>
      <c r="B93" s="210" t="s">
        <v>36</v>
      </c>
      <c r="C93" s="30" t="s">
        <v>3</v>
      </c>
      <c r="D93" s="31">
        <f t="shared" si="1"/>
        <v>0</v>
      </c>
      <c r="E93" s="31">
        <f>SUM(E94:E96)</f>
        <v>0</v>
      </c>
      <c r="F93" s="32">
        <f>SUM(F94:F96)</f>
        <v>0</v>
      </c>
      <c r="G93" s="31"/>
      <c r="H93" s="63">
        <f>SUM(H94:H96)</f>
        <v>0</v>
      </c>
    </row>
    <row r="94" spans="1:8" ht="15">
      <c r="A94" s="203"/>
      <c r="B94" s="202"/>
      <c r="C94" s="20" t="s">
        <v>4</v>
      </c>
      <c r="D94" s="12">
        <f t="shared" si="1"/>
        <v>0</v>
      </c>
      <c r="E94" s="12"/>
      <c r="F94" s="13"/>
      <c r="G94" s="12"/>
      <c r="H94" s="51"/>
    </row>
    <row r="95" spans="1:8" ht="15">
      <c r="A95" s="203"/>
      <c r="B95" s="202"/>
      <c r="C95" s="20" t="s">
        <v>5</v>
      </c>
      <c r="D95" s="14">
        <f t="shared" si="1"/>
        <v>0</v>
      </c>
      <c r="E95" s="14"/>
      <c r="F95" s="15"/>
      <c r="G95" s="14"/>
      <c r="H95" s="50"/>
    </row>
    <row r="96" spans="1:8" ht="15.75" thickBot="1">
      <c r="A96" s="225"/>
      <c r="B96" s="226"/>
      <c r="C96" s="33" t="s">
        <v>6</v>
      </c>
      <c r="D96" s="34">
        <f t="shared" si="1"/>
        <v>0</v>
      </c>
      <c r="E96" s="34"/>
      <c r="F96" s="35"/>
      <c r="G96" s="25"/>
      <c r="H96" s="52"/>
    </row>
    <row r="97" spans="1:8" ht="15">
      <c r="A97" s="236">
        <v>23</v>
      </c>
      <c r="B97" s="210" t="s">
        <v>33</v>
      </c>
      <c r="C97" s="30" t="s">
        <v>3</v>
      </c>
      <c r="D97" s="31">
        <f t="shared" si="1"/>
        <v>0</v>
      </c>
      <c r="E97" s="31">
        <f>SUM(E98:E100)</f>
        <v>0</v>
      </c>
      <c r="F97" s="36">
        <f>SUM(F98:F100)</f>
        <v>0</v>
      </c>
      <c r="G97" s="9"/>
      <c r="H97" s="65">
        <f>SUM(H98:H100)</f>
        <v>0</v>
      </c>
    </row>
    <row r="98" spans="1:8" ht="15">
      <c r="A98" s="203"/>
      <c r="B98" s="202"/>
      <c r="C98" s="20" t="s">
        <v>4</v>
      </c>
      <c r="D98" s="12">
        <f t="shared" si="1"/>
        <v>0</v>
      </c>
      <c r="E98" s="12"/>
      <c r="F98" s="37"/>
      <c r="G98" s="12"/>
      <c r="H98" s="66"/>
    </row>
    <row r="99" spans="1:8" ht="15">
      <c r="A99" s="203"/>
      <c r="B99" s="202"/>
      <c r="C99" s="20" t="s">
        <v>5</v>
      </c>
      <c r="D99" s="14">
        <f t="shared" si="1"/>
        <v>0</v>
      </c>
      <c r="E99" s="14"/>
      <c r="F99" s="38"/>
      <c r="G99" s="14"/>
      <c r="H99" s="65"/>
    </row>
    <row r="100" spans="1:8" ht="15.75" thickBot="1">
      <c r="A100" s="225"/>
      <c r="B100" s="226"/>
      <c r="C100" s="33" t="s">
        <v>6</v>
      </c>
      <c r="D100" s="34">
        <f t="shared" si="1"/>
        <v>0</v>
      </c>
      <c r="E100" s="34"/>
      <c r="F100" s="39"/>
      <c r="G100" s="22"/>
      <c r="H100" s="67"/>
    </row>
    <row r="101" spans="1:8" ht="15">
      <c r="A101" s="236">
        <v>24</v>
      </c>
      <c r="B101" s="210" t="s">
        <v>27</v>
      </c>
      <c r="C101" s="30" t="s">
        <v>3</v>
      </c>
      <c r="D101" s="31">
        <f t="shared" si="1"/>
        <v>-25950</v>
      </c>
      <c r="E101" s="31">
        <f>SUM(E102:E104)</f>
        <v>-25950</v>
      </c>
      <c r="F101" s="32">
        <f>SUM(F102:F104)</f>
        <v>0</v>
      </c>
      <c r="G101" s="14"/>
      <c r="H101" s="50">
        <f>SUM(H102:H104)</f>
        <v>0</v>
      </c>
    </row>
    <row r="102" spans="1:8" ht="15">
      <c r="A102" s="203"/>
      <c r="B102" s="202"/>
      <c r="C102" s="20" t="s">
        <v>4</v>
      </c>
      <c r="D102" s="12"/>
      <c r="E102" s="12"/>
      <c r="F102" s="13"/>
      <c r="G102" s="12"/>
      <c r="H102" s="51"/>
    </row>
    <row r="103" spans="1:8" ht="15">
      <c r="A103" s="203"/>
      <c r="B103" s="202"/>
      <c r="C103" s="20" t="s">
        <v>5</v>
      </c>
      <c r="D103" s="14">
        <f>SUM(E103:H103)</f>
        <v>0</v>
      </c>
      <c r="E103" s="14"/>
      <c r="F103" s="15"/>
      <c r="G103" s="14"/>
      <c r="H103" s="50"/>
    </row>
    <row r="104" spans="1:8" ht="15.75" thickBot="1">
      <c r="A104" s="225"/>
      <c r="B104" s="226"/>
      <c r="C104" s="33" t="s">
        <v>6</v>
      </c>
      <c r="D104" s="34">
        <f>SUM(E104:H104)</f>
        <v>-25950</v>
      </c>
      <c r="E104" s="34">
        <v>-25950</v>
      </c>
      <c r="F104" s="35"/>
      <c r="G104" s="34"/>
      <c r="H104" s="64"/>
    </row>
    <row r="105" spans="1:8" ht="15">
      <c r="A105" s="236">
        <v>25</v>
      </c>
      <c r="B105" s="210" t="s">
        <v>26</v>
      </c>
      <c r="C105" s="30" t="s">
        <v>3</v>
      </c>
      <c r="D105" s="31">
        <f>SUM(E105:H105)</f>
        <v>0</v>
      </c>
      <c r="E105" s="31">
        <f>SUM(E106:E108)</f>
        <v>0</v>
      </c>
      <c r="F105" s="32">
        <f>SUM(F106:F108)</f>
        <v>0</v>
      </c>
      <c r="G105" s="31"/>
      <c r="H105" s="63">
        <f>SUM(H106:H108)</f>
        <v>0</v>
      </c>
    </row>
    <row r="106" spans="1:8" ht="15">
      <c r="A106" s="203"/>
      <c r="B106" s="202"/>
      <c r="C106" s="20" t="s">
        <v>4</v>
      </c>
      <c r="D106" s="12"/>
      <c r="E106" s="12"/>
      <c r="F106" s="13"/>
      <c r="G106" s="12"/>
      <c r="H106" s="51"/>
    </row>
    <row r="107" spans="1:8" ht="15">
      <c r="A107" s="203"/>
      <c r="B107" s="202"/>
      <c r="C107" s="20" t="s">
        <v>5</v>
      </c>
      <c r="D107" s="14">
        <f aca="true" t="shared" si="2" ref="D107:D136">SUM(E107:H107)</f>
        <v>0</v>
      </c>
      <c r="E107" s="14"/>
      <c r="F107" s="15"/>
      <c r="G107" s="14"/>
      <c r="H107" s="50"/>
    </row>
    <row r="108" spans="1:8" ht="15.75" thickBot="1">
      <c r="A108" s="225"/>
      <c r="B108" s="226"/>
      <c r="C108" s="33" t="s">
        <v>6</v>
      </c>
      <c r="D108" s="34">
        <f t="shared" si="2"/>
        <v>0</v>
      </c>
      <c r="E108" s="34"/>
      <c r="F108" s="35"/>
      <c r="G108" s="34"/>
      <c r="H108" s="64"/>
    </row>
    <row r="109" spans="1:8" ht="15.75" thickBot="1">
      <c r="A109" s="236">
        <v>26</v>
      </c>
      <c r="B109" s="210" t="s">
        <v>29</v>
      </c>
      <c r="C109" s="30" t="s">
        <v>3</v>
      </c>
      <c r="D109" s="31">
        <f t="shared" si="2"/>
        <v>0</v>
      </c>
      <c r="E109" s="31">
        <f>SUM(E110:E112)</f>
        <v>0</v>
      </c>
      <c r="F109" s="32">
        <f>SUM(F110:F112)</f>
        <v>0</v>
      </c>
      <c r="G109" s="31"/>
      <c r="H109" s="63">
        <f>SUM(H110:H112)</f>
        <v>0</v>
      </c>
    </row>
    <row r="110" spans="1:8" ht="15.75" thickBot="1">
      <c r="A110" s="203"/>
      <c r="B110" s="202"/>
      <c r="C110" s="20" t="s">
        <v>4</v>
      </c>
      <c r="D110" s="31">
        <f t="shared" si="2"/>
        <v>0</v>
      </c>
      <c r="E110" s="12"/>
      <c r="F110" s="13"/>
      <c r="G110" s="12"/>
      <c r="H110" s="51"/>
    </row>
    <row r="111" spans="1:8" ht="15.75" thickBot="1">
      <c r="A111" s="203"/>
      <c r="B111" s="202"/>
      <c r="C111" s="20" t="s">
        <v>5</v>
      </c>
      <c r="D111" s="31">
        <f t="shared" si="2"/>
        <v>0</v>
      </c>
      <c r="E111" s="14"/>
      <c r="F111" s="15"/>
      <c r="G111" s="14"/>
      <c r="H111" s="50"/>
    </row>
    <row r="112" spans="1:8" ht="15.75" thickBot="1">
      <c r="A112" s="225"/>
      <c r="B112" s="226"/>
      <c r="C112" s="33" t="s">
        <v>30</v>
      </c>
      <c r="D112" s="31">
        <f t="shared" si="2"/>
        <v>0</v>
      </c>
      <c r="E112" s="34"/>
      <c r="F112" s="35"/>
      <c r="G112" s="34"/>
      <c r="H112" s="64"/>
    </row>
    <row r="113" spans="1:8" ht="15.75" thickBot="1">
      <c r="A113" s="236">
        <v>27</v>
      </c>
      <c r="B113" s="210" t="s">
        <v>31</v>
      </c>
      <c r="C113" s="30" t="s">
        <v>3</v>
      </c>
      <c r="D113" s="31">
        <f t="shared" si="2"/>
        <v>0</v>
      </c>
      <c r="E113" s="31">
        <f>SUM(E114:E116)</f>
        <v>0</v>
      </c>
      <c r="F113" s="32">
        <f>SUM(F114:F116)</f>
        <v>0</v>
      </c>
      <c r="G113" s="31"/>
      <c r="H113" s="63">
        <f>SUM(H114:H116)</f>
        <v>0</v>
      </c>
    </row>
    <row r="114" spans="1:8" ht="15.75" thickBot="1">
      <c r="A114" s="203"/>
      <c r="B114" s="202"/>
      <c r="C114" s="20" t="s">
        <v>4</v>
      </c>
      <c r="D114" s="31">
        <f t="shared" si="2"/>
        <v>0</v>
      </c>
      <c r="E114" s="12"/>
      <c r="F114" s="13"/>
      <c r="G114" s="12"/>
      <c r="H114" s="51"/>
    </row>
    <row r="115" spans="1:8" ht="15.75" thickBot="1">
      <c r="A115" s="203"/>
      <c r="B115" s="202"/>
      <c r="C115" s="20" t="s">
        <v>5</v>
      </c>
      <c r="D115" s="31">
        <f t="shared" si="2"/>
        <v>0</v>
      </c>
      <c r="E115" s="14"/>
      <c r="F115" s="15"/>
      <c r="G115" s="14"/>
      <c r="H115" s="50"/>
    </row>
    <row r="116" spans="1:8" ht="15.75" thickBot="1">
      <c r="A116" s="225"/>
      <c r="B116" s="226"/>
      <c r="C116" s="33" t="s">
        <v>38</v>
      </c>
      <c r="D116" s="31">
        <f t="shared" si="2"/>
        <v>0</v>
      </c>
      <c r="E116" s="34"/>
      <c r="F116" s="35"/>
      <c r="G116" s="34"/>
      <c r="H116" s="64"/>
    </row>
    <row r="117" spans="1:8" ht="15.75" thickBot="1">
      <c r="A117" s="236">
        <v>28</v>
      </c>
      <c r="B117" s="210" t="s">
        <v>39</v>
      </c>
      <c r="C117" s="30" t="s">
        <v>3</v>
      </c>
      <c r="D117" s="31">
        <f t="shared" si="2"/>
        <v>0</v>
      </c>
      <c r="E117" s="31">
        <f>E118+E119+E120</f>
        <v>0</v>
      </c>
      <c r="F117" s="32">
        <f>SUM(F118:F120)</f>
        <v>0</v>
      </c>
      <c r="G117" s="31"/>
      <c r="H117" s="63">
        <f>SUM(H118:H120)</f>
        <v>0</v>
      </c>
    </row>
    <row r="118" spans="1:8" ht="15.75" thickBot="1">
      <c r="A118" s="203"/>
      <c r="B118" s="202"/>
      <c r="C118" s="20" t="s">
        <v>4</v>
      </c>
      <c r="D118" s="31">
        <f t="shared" si="2"/>
        <v>0</v>
      </c>
      <c r="E118" s="12"/>
      <c r="F118" s="13"/>
      <c r="G118" s="12"/>
      <c r="H118" s="51"/>
    </row>
    <row r="119" spans="1:8" ht="15.75" thickBot="1">
      <c r="A119" s="203"/>
      <c r="B119" s="202"/>
      <c r="C119" s="43" t="s">
        <v>5</v>
      </c>
      <c r="D119" s="31">
        <f t="shared" si="2"/>
        <v>0</v>
      </c>
      <c r="E119" s="14"/>
      <c r="F119" s="15"/>
      <c r="G119" s="14"/>
      <c r="H119" s="50"/>
    </row>
    <row r="120" spans="1:8" ht="15.75" thickBot="1">
      <c r="A120" s="225"/>
      <c r="B120" s="226"/>
      <c r="C120" s="33" t="s">
        <v>38</v>
      </c>
      <c r="D120" s="31">
        <f t="shared" si="2"/>
        <v>0</v>
      </c>
      <c r="E120" s="34"/>
      <c r="F120" s="35"/>
      <c r="G120" s="34"/>
      <c r="H120" s="64"/>
    </row>
    <row r="121" spans="1:8" ht="15.75" thickBot="1">
      <c r="A121" s="236">
        <v>29</v>
      </c>
      <c r="B121" s="210" t="s">
        <v>42</v>
      </c>
      <c r="C121" s="30" t="s">
        <v>3</v>
      </c>
      <c r="D121" s="31">
        <f t="shared" si="2"/>
        <v>97047</v>
      </c>
      <c r="E121" s="31">
        <f>E122+E123+E124</f>
        <v>97047</v>
      </c>
      <c r="F121" s="32">
        <f>SUM(F122:F124)</f>
        <v>0</v>
      </c>
      <c r="G121" s="31"/>
      <c r="H121" s="63">
        <f>SUM(H122:H124)</f>
        <v>0</v>
      </c>
    </row>
    <row r="122" spans="1:8" ht="15.75" thickBot="1">
      <c r="A122" s="203"/>
      <c r="B122" s="202"/>
      <c r="C122" s="20" t="s">
        <v>4</v>
      </c>
      <c r="D122" s="31">
        <f t="shared" si="2"/>
        <v>97047</v>
      </c>
      <c r="E122" s="12">
        <v>97047</v>
      </c>
      <c r="F122" s="13"/>
      <c r="G122" s="12"/>
      <c r="H122" s="51"/>
    </row>
    <row r="123" spans="1:8" ht="15.75" thickBot="1">
      <c r="A123" s="203"/>
      <c r="B123" s="202"/>
      <c r="C123" s="43" t="s">
        <v>5</v>
      </c>
      <c r="D123" s="31">
        <f t="shared" si="2"/>
        <v>0</v>
      </c>
      <c r="E123" s="14"/>
      <c r="F123" s="15"/>
      <c r="G123" s="14"/>
      <c r="H123" s="50"/>
    </row>
    <row r="124" spans="1:8" ht="15.75" thickBot="1">
      <c r="A124" s="225"/>
      <c r="B124" s="226"/>
      <c r="C124" s="33" t="s">
        <v>6</v>
      </c>
      <c r="D124" s="31">
        <f t="shared" si="2"/>
        <v>0</v>
      </c>
      <c r="E124" s="34"/>
      <c r="F124" s="35"/>
      <c r="G124" s="34"/>
      <c r="H124" s="64"/>
    </row>
    <row r="125" spans="1:8" ht="15.75" thickBot="1">
      <c r="A125" s="236">
        <v>30</v>
      </c>
      <c r="B125" s="210" t="s">
        <v>43</v>
      </c>
      <c r="C125" s="30" t="s">
        <v>3</v>
      </c>
      <c r="D125" s="31">
        <f>SUM(E125:H125)</f>
        <v>20000</v>
      </c>
      <c r="E125" s="31">
        <f>E126+E127+E128</f>
        <v>20000</v>
      </c>
      <c r="F125" s="32">
        <f>SUM(F126:F128)</f>
        <v>0</v>
      </c>
      <c r="G125" s="31"/>
      <c r="H125" s="63">
        <f>SUM(H126:H128)</f>
        <v>0</v>
      </c>
    </row>
    <row r="126" spans="1:8" ht="15.75" thickBot="1">
      <c r="A126" s="203"/>
      <c r="B126" s="202"/>
      <c r="C126" s="20" t="s">
        <v>4</v>
      </c>
      <c r="D126" s="31">
        <f>SUM(E126:H126)</f>
        <v>20000</v>
      </c>
      <c r="E126" s="12">
        <v>20000</v>
      </c>
      <c r="F126" s="13"/>
      <c r="G126" s="12"/>
      <c r="H126" s="51"/>
    </row>
    <row r="127" spans="1:8" ht="15.75" thickBot="1">
      <c r="A127" s="203"/>
      <c r="B127" s="202"/>
      <c r="C127" s="43" t="s">
        <v>5</v>
      </c>
      <c r="D127" s="31">
        <f>SUM(E127:H127)</f>
        <v>0</v>
      </c>
      <c r="E127" s="14"/>
      <c r="F127" s="15"/>
      <c r="G127" s="14"/>
      <c r="H127" s="50"/>
    </row>
    <row r="128" spans="1:8" ht="15.75" thickBot="1">
      <c r="A128" s="225"/>
      <c r="B128" s="226"/>
      <c r="C128" s="33" t="s">
        <v>6</v>
      </c>
      <c r="D128" s="31">
        <f>SUM(E128:H128)</f>
        <v>0</v>
      </c>
      <c r="E128" s="34"/>
      <c r="F128" s="35"/>
      <c r="G128" s="34"/>
      <c r="H128" s="64"/>
    </row>
    <row r="129" spans="1:8" ht="15.75" thickBot="1">
      <c r="A129" s="236">
        <v>31</v>
      </c>
      <c r="B129" s="210" t="s">
        <v>45</v>
      </c>
      <c r="C129" s="30" t="s">
        <v>3</v>
      </c>
      <c r="D129" s="31">
        <f t="shared" si="2"/>
        <v>464050</v>
      </c>
      <c r="E129" s="31">
        <f>E130+E131+E132</f>
        <v>464050</v>
      </c>
      <c r="F129" s="32">
        <f>SUM(F130:F132)</f>
        <v>0</v>
      </c>
      <c r="G129" s="31"/>
      <c r="H129" s="63">
        <f>SUM(H130:H132)</f>
        <v>0</v>
      </c>
    </row>
    <row r="130" spans="1:8" ht="15.75" thickBot="1">
      <c r="A130" s="203"/>
      <c r="B130" s="202"/>
      <c r="C130" s="20" t="s">
        <v>4</v>
      </c>
      <c r="D130" s="31">
        <f t="shared" si="2"/>
        <v>438060</v>
      </c>
      <c r="E130" s="12">
        <v>438060</v>
      </c>
      <c r="F130" s="13"/>
      <c r="G130" s="12"/>
      <c r="H130" s="51"/>
    </row>
    <row r="131" spans="1:8" ht="15.75" thickBot="1">
      <c r="A131" s="203"/>
      <c r="B131" s="202"/>
      <c r="C131" s="43" t="s">
        <v>5</v>
      </c>
      <c r="D131" s="31">
        <f t="shared" si="2"/>
        <v>0</v>
      </c>
      <c r="E131" s="14"/>
      <c r="F131" s="15"/>
      <c r="G131" s="14"/>
      <c r="H131" s="50"/>
    </row>
    <row r="132" spans="1:8" ht="15.75" thickBot="1">
      <c r="A132" s="225"/>
      <c r="B132" s="226"/>
      <c r="C132" s="33" t="s">
        <v>6</v>
      </c>
      <c r="D132" s="31">
        <f t="shared" si="2"/>
        <v>25990</v>
      </c>
      <c r="E132" s="34">
        <v>25990</v>
      </c>
      <c r="F132" s="35"/>
      <c r="G132" s="34"/>
      <c r="H132" s="64"/>
    </row>
    <row r="133" spans="1:8" ht="15">
      <c r="A133" s="214" t="s">
        <v>11</v>
      </c>
      <c r="B133" s="233"/>
      <c r="C133" s="30" t="s">
        <v>3</v>
      </c>
      <c r="D133" s="44">
        <f t="shared" si="2"/>
        <v>-2339255</v>
      </c>
      <c r="E133" s="44">
        <f>SUM(E9,E13,E17,E21,E25,E29,E33,E37,E41,E45,E49,E53,E57,E73,E77,E81,E85,E89,E101,E121,E125,E129)</f>
        <v>-2339255</v>
      </c>
      <c r="F133" s="54">
        <f>SUM(F9,F13,F17,F21,F25,F29,F33,F37,F41,F45,F49,F53,F57,F61,F65,F69,F73,F77,F81,F85,F89,F93,F97,F101,F105,F109,F113,F129)</f>
        <v>0</v>
      </c>
      <c r="G133" s="44"/>
      <c r="H133" s="68">
        <f>SUM(H9,H13,H17,H21,H25,H29,H33,H37,H41,H45,H49,H53,H57,H61,H65,H69,H73,H77,H81,H85,H89,H93,H97,H101,H105,H109,H113,H129)</f>
        <v>0</v>
      </c>
    </row>
    <row r="134" spans="1:8" ht="14.25">
      <c r="A134" s="216"/>
      <c r="B134" s="234"/>
      <c r="C134" s="40" t="s">
        <v>4</v>
      </c>
      <c r="D134" s="45">
        <f t="shared" si="2"/>
        <v>-856808</v>
      </c>
      <c r="E134" s="45">
        <f>SUM(E10,E14,E18,E22,E26,E34,E38,E42,E46,E50,E54,E58,E74,E78,E82,E86,E90,E122,E126,E130)</f>
        <v>-856808</v>
      </c>
      <c r="F134" s="55">
        <f>SUM(F10,F14,F18,F22,F26,F30,F34,F38,F42,F46,F50,F54,F58,F62,F66,F70,F74,F78,F82,F86,F90,F94,F98,F102,F106,F110,F114,F130)</f>
        <v>0</v>
      </c>
      <c r="G134" s="45"/>
      <c r="H134" s="69">
        <f>SUM(H10,H14,H18,H22,H26,H30,H34,H38,H42,H46,H50,H54,H58,H62,H66,H70,H74,H78,H82,H86,H90,H94,H98,H102,H106,H110,H114,H130)</f>
        <v>0</v>
      </c>
    </row>
    <row r="135" spans="1:8" ht="15">
      <c r="A135" s="216"/>
      <c r="B135" s="234"/>
      <c r="C135" s="20" t="s">
        <v>5</v>
      </c>
      <c r="D135" s="46">
        <f t="shared" si="2"/>
        <v>-245000</v>
      </c>
      <c r="E135" s="47">
        <f>SUM(E11,E15,E19,E23,E27,E31,E35,E39,E43,E47,E51,E55,E59,E63,E67,E71,E75,E79,E83,E87,E91,E95,E99,E103,E111,E115,E131)</f>
        <v>-245000</v>
      </c>
      <c r="F135" s="56">
        <f>SUM(F11,F15,F19,F23,F27,F31,F35,F39,F43,F47,F51,F55,F59,F63,F67,F71,F75,F79,F83,F87,F91,F95,F99,F103,F111,F115,F131)</f>
        <v>0</v>
      </c>
      <c r="G135" s="47"/>
      <c r="H135" s="70">
        <f>SUM(H11,H15,H19,H23,H27,H31,H35,H39,H43,H47,H51,H55,H59,H63,H67,H71,H75,H79,H83,H87,H91,H95,H99,H103,H111,H115,H131)</f>
        <v>0</v>
      </c>
    </row>
    <row r="136" spans="1:8" ht="15.75" thickBot="1">
      <c r="A136" s="218"/>
      <c r="B136" s="235"/>
      <c r="C136" s="41" t="s">
        <v>6</v>
      </c>
      <c r="D136" s="48">
        <f t="shared" si="2"/>
        <v>-1237447</v>
      </c>
      <c r="E136" s="48">
        <f>SUM(E12,E16,E20,E24,E28,E36,E40,E44,E48,E52,E76,E80,E88,E92,E104,E132)</f>
        <v>-1237447</v>
      </c>
      <c r="F136" s="57">
        <f>SUM(F12,F16,F20,F24,F28,F32,F36,F40,F44,F48,F52,F56,F60,F64,F68,F72,F76,F80,F84,F88,F92,F96,F100,F104,F108,F112,F116,F132)</f>
        <v>0</v>
      </c>
      <c r="G136" s="72"/>
      <c r="H136" s="71">
        <f>SUM(H12,H16,H20,H24,H28,H32,H36,H40,H44,H48,H52,H56,H60,H64,H68,H72,H76,H80,H84,H88,H92,H96,H100,H104,H108,H112,H116,H132)</f>
        <v>0</v>
      </c>
    </row>
    <row r="137" spans="1:8" ht="14.25">
      <c r="A137" s="42"/>
      <c r="B137" s="42"/>
      <c r="C137" s="42"/>
      <c r="D137" s="42"/>
      <c r="E137" s="42"/>
      <c r="F137" s="42"/>
      <c r="G137" s="42"/>
      <c r="H137" s="42"/>
    </row>
    <row r="138" spans="1:8" ht="14.25">
      <c r="A138" s="42"/>
      <c r="B138" s="42"/>
      <c r="C138" s="42"/>
      <c r="D138" s="42"/>
      <c r="E138" s="42"/>
      <c r="F138" s="42"/>
      <c r="G138" s="42"/>
      <c r="H138" s="42"/>
    </row>
    <row r="139" spans="1:8" ht="14.25">
      <c r="A139" s="42"/>
      <c r="B139" s="42"/>
      <c r="C139" s="42"/>
      <c r="D139" s="42"/>
      <c r="E139" s="42"/>
      <c r="F139" s="42"/>
      <c r="G139" s="42"/>
      <c r="H139" s="42"/>
    </row>
    <row r="140" spans="1:8" ht="14.25">
      <c r="A140" s="42"/>
      <c r="B140" s="42"/>
      <c r="C140" s="42"/>
      <c r="D140" s="42"/>
      <c r="E140" s="42"/>
      <c r="F140" s="42"/>
      <c r="G140" s="42"/>
      <c r="H140" s="42"/>
    </row>
    <row r="141" spans="1:8" ht="14.25">
      <c r="A141" s="42"/>
      <c r="B141" s="42"/>
      <c r="C141" s="42"/>
      <c r="D141" s="42"/>
      <c r="E141" s="42"/>
      <c r="F141" s="42"/>
      <c r="G141" s="42"/>
      <c r="H141" s="42"/>
    </row>
  </sheetData>
  <sheetProtection/>
  <mergeCells count="68">
    <mergeCell ref="E6:H6"/>
    <mergeCell ref="A9:A12"/>
    <mergeCell ref="B9:B12"/>
    <mergeCell ref="A13:A16"/>
    <mergeCell ref="B13:B16"/>
    <mergeCell ref="A6:A7"/>
    <mergeCell ref="B6:B7"/>
    <mergeCell ref="C6:C7"/>
    <mergeCell ref="D6:D7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89:A92"/>
    <mergeCell ref="B89:B92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A109:A112"/>
    <mergeCell ref="B109:B112"/>
    <mergeCell ref="A113:A116"/>
    <mergeCell ref="B113:B116"/>
    <mergeCell ref="A117:A120"/>
    <mergeCell ref="B117:B120"/>
    <mergeCell ref="A133:B136"/>
    <mergeCell ref="A121:A124"/>
    <mergeCell ref="B121:B124"/>
    <mergeCell ref="A129:A132"/>
    <mergeCell ref="B129:B132"/>
    <mergeCell ref="A125:A128"/>
    <mergeCell ref="B125:B128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aga</cp:lastModifiedBy>
  <cp:lastPrinted>2010-10-29T10:40:53Z</cp:lastPrinted>
  <dcterms:created xsi:type="dcterms:W3CDTF">2007-08-17T11:24:54Z</dcterms:created>
  <dcterms:modified xsi:type="dcterms:W3CDTF">2010-10-29T11:05:57Z</dcterms:modified>
  <cp:category/>
  <cp:version/>
  <cp:contentType/>
  <cp:contentStatus/>
</cp:coreProperties>
</file>