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385" activeTab="0"/>
  </bookViews>
  <sheets>
    <sheet name="2009" sheetId="1" r:id="rId1"/>
    <sheet name="dla kontrolującej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<sst xmlns="http://schemas.openxmlformats.org/spreadsheetml/2006/main" count="65" uniqueCount="45">
  <si>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Lp</t>
  </si>
  <si>
    <t>Nazwa zadania</t>
  </si>
  <si>
    <t>Razem rehabilitacja zawodowa</t>
  </si>
  <si>
    <t>Razem rehabilitacja społeczna</t>
  </si>
  <si>
    <t>Razem zadania</t>
  </si>
  <si>
    <t>Koszty obsługi realizowanych zadań</t>
  </si>
  <si>
    <t>Ogółem (zadania + koszty obsługi)</t>
  </si>
  <si>
    <t xml:space="preserve">% wykonania </t>
  </si>
  <si>
    <t>planu</t>
  </si>
  <si>
    <t>Otrzymane środki</t>
  </si>
  <si>
    <t>Kwota nie</t>
  </si>
  <si>
    <t>wykonania planu</t>
  </si>
  <si>
    <t xml:space="preserve">Kwota nie </t>
  </si>
  <si>
    <t>zobowiązania dotyczące zwrotu kosztów wynagrodzeń i składek na ubezpieczenia społeczne</t>
  </si>
  <si>
    <t>dofinansowanie zaopatrzenia w sprzęt rehabilitacyjny, przedmioty ortopedyczne i środki pomocnicze art. 35a ust. 1 pkt. 7 lit. C</t>
  </si>
  <si>
    <t xml:space="preserve">udzielanie pożyczek osobom niepełnosprawnym na rozpoczęcie działalności gospodarczej lub rolniczej art. 12 </t>
  </si>
  <si>
    <t xml:space="preserve">Wykonanie </t>
  </si>
  <si>
    <t>% wykorzystania otrzym. środk.</t>
  </si>
  <si>
    <t>Plan 2005</t>
  </si>
  <si>
    <t>w 2005 r.</t>
  </si>
  <si>
    <t>wykorz. środk.</t>
  </si>
  <si>
    <t>finansowanie kosztów szkolenia i przekwalifikowania zawodowego osób niepełnosprawnych art.38 i 40</t>
  </si>
  <si>
    <t>dofinansowanie do wysokości 50% oprocentowania kredytu bankowego art. 13</t>
  </si>
  <si>
    <t>dofinansowanie sportu, kultury, rekreacji i turystyki osób niepełnosprawnych art. 35 a  ust. 1 pkt. 7 lit. B</t>
  </si>
  <si>
    <t>dofinansowanie turnusów rehabilitacyjnych art. 35 a ust. 1 pkt. 7 lit. A</t>
  </si>
  <si>
    <t xml:space="preserve">dofinansowanie likwidacji barier architektonicznych, w komunikowaniu się i technicznych art. 35 a ust. 1 pkt.7 lit. d </t>
  </si>
  <si>
    <t>zobowiązania dot. finansowania w części lub całości kosztów działania Warsztatu Terapii Zajęciowej w Koniecpolu art. 35a ust.1 pkt.8</t>
  </si>
  <si>
    <t>w  2005 r.</t>
  </si>
  <si>
    <t>Załącznik Nr 1</t>
  </si>
  <si>
    <t>do protokołu kontroli nr ....................</t>
  </si>
  <si>
    <t>z dnia .....................</t>
  </si>
  <si>
    <t>finansowanie wydatków na instrumenty lub usługi rynku pracy na rzecz osób niepełnosprawnych poszukujących pracy i nie pozostających w zatrudnieniu art. 11</t>
  </si>
  <si>
    <t>przyznawanie osobom niepełnosprawnym środków na rozpoczęcie działalności gospodarczej, rolniczej albo wniesienie wkładu do spółdzielni socjalnej art.. 12 a</t>
  </si>
  <si>
    <t>dofinansowanie do wysokości 50 % oprocentowania kredytu bankowego art. 13</t>
  </si>
  <si>
    <t>zwrot kosztów zatrudnienia pracowników pomagających pracownikom niepełnosprawnym w pracy art. 26 d</t>
  </si>
  <si>
    <t>zwrot kosztu wyposażenia stanowiska pracy osoby niepełnosprawnej art.. 26 e</t>
  </si>
  <si>
    <t>zwrot kosztu wynagrodzenia osoby niepełnosprawnej oraz składek na ubezpieczenie społeczne art.. 26 f</t>
  </si>
  <si>
    <t>finansowanie kosztów szkolenia i przekwalifikowania zawodowego osób niepełnosprawnych art. 40</t>
  </si>
  <si>
    <t>zwrot kosztów poniesionych przez pracodawcę na szkolenia zatrudnionych osób niepełnosprawnych art.. 41</t>
  </si>
  <si>
    <t>Koszty obsługi realizowanych zadań PUP</t>
  </si>
  <si>
    <t>Koszty obsługi realizowanych zadań PCPR</t>
  </si>
  <si>
    <t>zwrot kosztów poniesionych przez pracodawcę na przystosowanie tworzonych lub istniejących stanowisk pracy oraz rozpoznanie przez służby medycyny potrzeb art. 26</t>
  </si>
  <si>
    <t>Plan 2011</t>
  </si>
  <si>
    <t>w 2011 r.</t>
  </si>
  <si>
    <t>w  2011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</si>
</sst>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0.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\ &quot;zł&quot;_-;\-* #,##0.0\ &quot;zł&quot;_-;_-* &quot;-&quot;?\ &quot;zł&quot;_-;_-@_-"/>
    <numFmt numFmtId="175" formatCode="0.000%"/>
    <numFmt numFmtId="176" formatCode="0.0000%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62"/>
      <name val="Arial CE"/>
      <family val="2"/>
    </font>
    <font>
      <b/>
      <sz val="8"/>
      <color indexed="6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9"/>
      <color indexed="62"/>
      <name val="Arial CE"/>
      <family val="2"/>
    </font>
    <font>
      <b/>
      <sz val="9"/>
      <color indexed="62"/>
      <name val="Arial CE"/>
      <family val="2"/>
    </font>
    <font>
      <b/>
      <sz val="9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color indexed="20"/>
      <name val="Arial CE"/>
      <family val="2"/>
    </font>
    <font>
      <b/>
      <sz val="9"/>
      <name val="Arial CE"/>
      <family val="2"/>
    </font>
    <font>
      <sz val="10"/>
      <color indexed="30"/>
      <name val="Arial CE"/>
      <family val="0"/>
    </font>
    <font>
      <b/>
      <sz val="10"/>
      <color indexed="30"/>
      <name val="Arial CE"/>
      <family val="2"/>
    </font>
    <font>
      <b/>
      <sz val="9"/>
      <color indexed="30"/>
      <name val="Arial CE"/>
      <family val="2"/>
    </font>
    <font>
      <sz val="9"/>
      <color indexed="3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43" fontId="8" fillId="0" borderId="12" xfId="42" applyFont="1" applyBorder="1" applyAlignment="1">
      <alignment vertical="center" wrapText="1"/>
    </xf>
    <xf numFmtId="43" fontId="9" fillId="0" borderId="12" xfId="42" applyFont="1" applyBorder="1" applyAlignment="1">
      <alignment vertical="center" wrapText="1"/>
    </xf>
    <xf numFmtId="43" fontId="10" fillId="0" borderId="12" xfId="42" applyFont="1" applyBorder="1" applyAlignment="1">
      <alignment vertical="center" wrapText="1"/>
    </xf>
    <xf numFmtId="43" fontId="11" fillId="0" borderId="12" xfId="42" applyFont="1" applyBorder="1" applyAlignment="1">
      <alignment vertical="center"/>
    </xf>
    <xf numFmtId="165" fontId="8" fillId="0" borderId="12" xfId="52" applyNumberFormat="1" applyFont="1" applyBorder="1" applyAlignment="1">
      <alignment horizontal="center" vertical="center" wrapText="1"/>
    </xf>
    <xf numFmtId="165" fontId="9" fillId="0" borderId="12" xfId="52" applyNumberFormat="1" applyFont="1" applyBorder="1" applyAlignment="1">
      <alignment horizontal="center" vertical="center" wrapText="1"/>
    </xf>
    <xf numFmtId="165" fontId="10" fillId="0" borderId="12" xfId="52" applyNumberFormat="1" applyFont="1" applyBorder="1" applyAlignment="1">
      <alignment horizontal="center" vertical="center" wrapText="1"/>
    </xf>
    <xf numFmtId="165" fontId="11" fillId="0" borderId="12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43" fontId="8" fillId="0" borderId="12" xfId="52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43" fontId="18" fillId="0" borderId="12" xfId="42" applyFont="1" applyBorder="1" applyAlignment="1">
      <alignment vertical="center"/>
    </xf>
    <xf numFmtId="43" fontId="18" fillId="0" borderId="12" xfId="52" applyNumberFormat="1" applyFont="1" applyBorder="1" applyAlignment="1">
      <alignment horizontal="center" vertical="center" wrapText="1"/>
    </xf>
    <xf numFmtId="43" fontId="19" fillId="0" borderId="12" xfId="42" applyFont="1" applyBorder="1" applyAlignment="1">
      <alignment vertical="center" wrapText="1"/>
    </xf>
    <xf numFmtId="43" fontId="19" fillId="0" borderId="12" xfId="52" applyNumberFormat="1" applyFont="1" applyBorder="1" applyAlignment="1">
      <alignment horizontal="center" vertical="center" wrapText="1"/>
    </xf>
    <xf numFmtId="43" fontId="18" fillId="0" borderId="12" xfId="42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A1">
      <selection activeCell="F6" sqref="F6"/>
    </sheetView>
  </sheetViews>
  <sheetFormatPr defaultColWidth="9.00390625" defaultRowHeight="12.75"/>
  <cols>
    <col min="1" max="1" width="4.00390625" style="0" customWidth="1"/>
    <col min="2" max="2" width="51.75390625" style="0" customWidth="1"/>
    <col min="3" max="3" width="15.25390625" style="0" customWidth="1"/>
    <col min="4" max="4" width="15.125" style="0" customWidth="1"/>
    <col min="5" max="5" width="15.75390625" style="0" customWidth="1"/>
    <col min="6" max="6" width="14.00390625" style="0" customWidth="1"/>
    <col min="7" max="7" width="12.625" style="0" customWidth="1"/>
    <col min="8" max="8" width="10.125" style="8" customWidth="1"/>
    <col min="9" max="9" width="11.75390625" style="8" customWidth="1"/>
  </cols>
  <sheetData>
    <row r="1" spans="8:9" s="1" customFormat="1" ht="11.25" customHeight="1">
      <c r="H1" s="7"/>
      <c r="I1" s="7"/>
    </row>
    <row r="2" spans="1:9" s="2" customFormat="1" ht="11.25">
      <c r="A2" s="42" t="s">
        <v>0</v>
      </c>
      <c r="B2" s="42" t="s">
        <v>1</v>
      </c>
      <c r="C2" s="42" t="s">
        <v>42</v>
      </c>
      <c r="D2" s="4" t="s">
        <v>9</v>
      </c>
      <c r="E2" s="4" t="s">
        <v>16</v>
      </c>
      <c r="F2" s="4" t="s">
        <v>12</v>
      </c>
      <c r="G2" s="4" t="s">
        <v>10</v>
      </c>
      <c r="H2" s="4" t="s">
        <v>7</v>
      </c>
      <c r="I2" s="36" t="s">
        <v>17</v>
      </c>
    </row>
    <row r="3" spans="1:9" s="2" customFormat="1" ht="11.25">
      <c r="A3" s="43"/>
      <c r="B3" s="43"/>
      <c r="C3" s="43"/>
      <c r="D3" s="5" t="s">
        <v>43</v>
      </c>
      <c r="E3" s="5" t="s">
        <v>44</v>
      </c>
      <c r="F3" s="5" t="s">
        <v>11</v>
      </c>
      <c r="G3" s="5" t="s">
        <v>20</v>
      </c>
      <c r="H3" s="5" t="s">
        <v>8</v>
      </c>
      <c r="I3" s="37"/>
    </row>
    <row r="4" spans="1:9" s="25" customFormat="1" ht="9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s="9" customFormat="1" ht="45" customHeight="1">
      <c r="A5" s="12">
        <v>1</v>
      </c>
      <c r="B5" s="13" t="s">
        <v>31</v>
      </c>
      <c r="C5" s="17">
        <v>13777</v>
      </c>
      <c r="D5" s="17">
        <v>13777</v>
      </c>
      <c r="E5" s="17">
        <v>13776.07</v>
      </c>
      <c r="F5" s="17">
        <f aca="true" t="shared" si="0" ref="F5:F13">SUM(C5-E5)</f>
        <v>0.930000000000291</v>
      </c>
      <c r="G5" s="17">
        <f aca="true" t="shared" si="1" ref="G5:G13">SUM(D5-E5)</f>
        <v>0.930000000000291</v>
      </c>
      <c r="H5" s="28">
        <f>SUM(E5/C5%)</f>
        <v>99.9932496189301</v>
      </c>
      <c r="I5" s="28">
        <f>SUM(E5/D5%)</f>
        <v>99.9932496189301</v>
      </c>
    </row>
    <row r="6" spans="1:9" s="9" customFormat="1" ht="38.25" customHeight="1">
      <c r="A6" s="12">
        <v>2</v>
      </c>
      <c r="B6" s="13" t="s">
        <v>32</v>
      </c>
      <c r="C6" s="17">
        <v>20000</v>
      </c>
      <c r="D6" s="17">
        <v>20000</v>
      </c>
      <c r="E6" s="17">
        <v>20000</v>
      </c>
      <c r="F6" s="17">
        <f t="shared" si="0"/>
        <v>0</v>
      </c>
      <c r="G6" s="17">
        <f t="shared" si="1"/>
        <v>0</v>
      </c>
      <c r="H6" s="28">
        <f>SUM(E6/C6%)</f>
        <v>100</v>
      </c>
      <c r="I6" s="28">
        <f>SUM(E6/D6%)</f>
        <v>100</v>
      </c>
    </row>
    <row r="7" spans="1:9" s="9" customFormat="1" ht="24.75" customHeight="1">
      <c r="A7" s="12">
        <v>3</v>
      </c>
      <c r="B7" s="13" t="s">
        <v>33</v>
      </c>
      <c r="C7" s="17">
        <v>2254</v>
      </c>
      <c r="D7" s="17">
        <v>2254</v>
      </c>
      <c r="E7" s="17">
        <v>2253.21</v>
      </c>
      <c r="F7" s="17">
        <f t="shared" si="0"/>
        <v>0.7899999999999636</v>
      </c>
      <c r="G7" s="17">
        <f t="shared" si="1"/>
        <v>0.7899999999999636</v>
      </c>
      <c r="H7" s="28">
        <f>SUM(E7/C7%)</f>
        <v>99.96495119787046</v>
      </c>
      <c r="I7" s="28">
        <f>SUM(E7/D7%)</f>
        <v>99.96495119787046</v>
      </c>
    </row>
    <row r="8" spans="1:9" s="9" customFormat="1" ht="40.5" customHeight="1">
      <c r="A8" s="12">
        <v>4</v>
      </c>
      <c r="B8" s="13" t="s">
        <v>41</v>
      </c>
      <c r="C8" s="17">
        <v>0</v>
      </c>
      <c r="D8" s="17">
        <v>0</v>
      </c>
      <c r="E8" s="17">
        <v>0</v>
      </c>
      <c r="F8" s="17">
        <f t="shared" si="0"/>
        <v>0</v>
      </c>
      <c r="G8" s="17">
        <f t="shared" si="1"/>
        <v>0</v>
      </c>
      <c r="H8" s="28">
        <v>0</v>
      </c>
      <c r="I8" s="28">
        <v>0</v>
      </c>
    </row>
    <row r="9" spans="1:9" s="9" customFormat="1" ht="24.75" customHeight="1">
      <c r="A9" s="12">
        <v>5</v>
      </c>
      <c r="B9" s="13" t="s">
        <v>34</v>
      </c>
      <c r="C9" s="17">
        <v>0</v>
      </c>
      <c r="D9" s="17">
        <v>0</v>
      </c>
      <c r="E9" s="17">
        <v>0</v>
      </c>
      <c r="F9" s="17">
        <f t="shared" si="0"/>
        <v>0</v>
      </c>
      <c r="G9" s="17">
        <f t="shared" si="1"/>
        <v>0</v>
      </c>
      <c r="H9" s="28">
        <v>0</v>
      </c>
      <c r="I9" s="28">
        <v>0</v>
      </c>
    </row>
    <row r="10" spans="1:9" s="9" customFormat="1" ht="24.75" customHeight="1">
      <c r="A10" s="12">
        <v>6</v>
      </c>
      <c r="B10" s="13" t="s">
        <v>35</v>
      </c>
      <c r="C10" s="17">
        <v>42300</v>
      </c>
      <c r="D10" s="17">
        <v>42300</v>
      </c>
      <c r="E10" s="17">
        <v>42300</v>
      </c>
      <c r="F10" s="17">
        <f t="shared" si="0"/>
        <v>0</v>
      </c>
      <c r="G10" s="17">
        <f t="shared" si="1"/>
        <v>0</v>
      </c>
      <c r="H10" s="28">
        <f>SUM(E10/C10%)</f>
        <v>100</v>
      </c>
      <c r="I10" s="28">
        <f>SUM(E10/D10%)</f>
        <v>100</v>
      </c>
    </row>
    <row r="11" spans="1:9" s="9" customFormat="1" ht="24.75" customHeight="1">
      <c r="A11" s="12">
        <v>7</v>
      </c>
      <c r="B11" s="29" t="s">
        <v>36</v>
      </c>
      <c r="C11" s="17">
        <v>0</v>
      </c>
      <c r="D11" s="17">
        <v>0</v>
      </c>
      <c r="E11" s="17">
        <v>0</v>
      </c>
      <c r="F11" s="17">
        <f t="shared" si="0"/>
        <v>0</v>
      </c>
      <c r="G11" s="17">
        <f t="shared" si="1"/>
        <v>0</v>
      </c>
      <c r="H11" s="28">
        <v>0</v>
      </c>
      <c r="I11" s="28">
        <v>0</v>
      </c>
    </row>
    <row r="12" spans="1:9" s="9" customFormat="1" ht="24.75" customHeight="1">
      <c r="A12" s="12">
        <v>8</v>
      </c>
      <c r="B12" s="29" t="s">
        <v>37</v>
      </c>
      <c r="C12" s="17">
        <v>0</v>
      </c>
      <c r="D12" s="17">
        <v>0</v>
      </c>
      <c r="E12" s="17">
        <v>0</v>
      </c>
      <c r="F12" s="17">
        <f t="shared" si="0"/>
        <v>0</v>
      </c>
      <c r="G12" s="17">
        <f t="shared" si="1"/>
        <v>0</v>
      </c>
      <c r="H12" s="28">
        <v>0</v>
      </c>
      <c r="I12" s="28">
        <v>0</v>
      </c>
    </row>
    <row r="13" spans="1:9" s="9" customFormat="1" ht="24.75" customHeight="1">
      <c r="A13" s="12">
        <v>9</v>
      </c>
      <c r="B13" s="29" t="s">
        <v>38</v>
      </c>
      <c r="C13" s="17">
        <v>0</v>
      </c>
      <c r="D13" s="17">
        <v>0</v>
      </c>
      <c r="E13" s="17">
        <v>0</v>
      </c>
      <c r="F13" s="17">
        <f t="shared" si="0"/>
        <v>0</v>
      </c>
      <c r="G13" s="17">
        <f t="shared" si="1"/>
        <v>0</v>
      </c>
      <c r="H13" s="28">
        <v>0</v>
      </c>
      <c r="I13" s="28">
        <v>0</v>
      </c>
    </row>
    <row r="14" spans="1:9" s="10" customFormat="1" ht="24.75" customHeight="1">
      <c r="A14" s="44" t="s">
        <v>2</v>
      </c>
      <c r="B14" s="45"/>
      <c r="C14" s="33">
        <f>SUM(C5:C13)</f>
        <v>78331</v>
      </c>
      <c r="D14" s="33">
        <f>SUM(D5:D13)</f>
        <v>78331</v>
      </c>
      <c r="E14" s="33">
        <f>SUM(E5:E10)</f>
        <v>78329.28</v>
      </c>
      <c r="F14" s="33">
        <f>SUM(F5:F10)</f>
        <v>1.7200000000002547</v>
      </c>
      <c r="G14" s="33">
        <f>SUM(G5:G10)</f>
        <v>1.7200000000002547</v>
      </c>
      <c r="H14" s="34">
        <v>99.99</v>
      </c>
      <c r="I14" s="34">
        <v>99.99</v>
      </c>
    </row>
    <row r="15" spans="1:9" s="9" customFormat="1" ht="24.75" customHeight="1">
      <c r="A15" s="14">
        <v>10</v>
      </c>
      <c r="B15" s="13" t="s">
        <v>24</v>
      </c>
      <c r="C15" s="17">
        <v>125327</v>
      </c>
      <c r="D15" s="17">
        <v>125327</v>
      </c>
      <c r="E15" s="17">
        <v>125327</v>
      </c>
      <c r="F15" s="17">
        <f>SUM(C15-E15)</f>
        <v>0</v>
      </c>
      <c r="G15" s="17">
        <f>SUM(D15-E15)</f>
        <v>0</v>
      </c>
      <c r="H15" s="28">
        <f>SUM(E15/C15%)</f>
        <v>100</v>
      </c>
      <c r="I15" s="28">
        <f>SUM(E15/D15%)</f>
        <v>100</v>
      </c>
    </row>
    <row r="16" spans="1:9" s="9" customFormat="1" ht="24.75" customHeight="1">
      <c r="A16" s="12">
        <v>11</v>
      </c>
      <c r="B16" s="13" t="s">
        <v>23</v>
      </c>
      <c r="C16" s="17">
        <v>0</v>
      </c>
      <c r="D16" s="17">
        <v>0</v>
      </c>
      <c r="E16" s="17">
        <v>0</v>
      </c>
      <c r="F16" s="17">
        <f>SUM(C16-E16)</f>
        <v>0</v>
      </c>
      <c r="G16" s="17">
        <f>SUM(D16-E16)</f>
        <v>0</v>
      </c>
      <c r="H16" s="28">
        <v>0</v>
      </c>
      <c r="I16" s="28">
        <v>0</v>
      </c>
    </row>
    <row r="17" spans="1:9" s="9" customFormat="1" ht="34.5" customHeight="1">
      <c r="A17" s="12">
        <v>12</v>
      </c>
      <c r="B17" s="13" t="s">
        <v>14</v>
      </c>
      <c r="C17" s="17">
        <v>512601</v>
      </c>
      <c r="D17" s="17">
        <v>512601</v>
      </c>
      <c r="E17" s="17">
        <v>512601</v>
      </c>
      <c r="F17" s="17">
        <f>SUM(C17-E17)</f>
        <v>0</v>
      </c>
      <c r="G17" s="17">
        <f>SUM(D17-E17)</f>
        <v>0</v>
      </c>
      <c r="H17" s="28">
        <f>SUM(E17/C17%)</f>
        <v>100</v>
      </c>
      <c r="I17" s="28">
        <f>SUM(E17/D17%)</f>
        <v>100</v>
      </c>
    </row>
    <row r="18" spans="1:9" s="9" customFormat="1" ht="24.75" customHeight="1">
      <c r="A18" s="12">
        <v>13</v>
      </c>
      <c r="B18" s="13" t="s">
        <v>25</v>
      </c>
      <c r="C18" s="17">
        <v>83828</v>
      </c>
      <c r="D18" s="17">
        <v>83828</v>
      </c>
      <c r="E18" s="17">
        <v>83827.7</v>
      </c>
      <c r="F18" s="17">
        <f>SUM(C18-E18)</f>
        <v>0.3000000000029104</v>
      </c>
      <c r="G18" s="17">
        <f>SUM(D18-E18)</f>
        <v>0.3000000000029104</v>
      </c>
      <c r="H18" s="28">
        <v>99.99</v>
      </c>
      <c r="I18" s="28">
        <v>99.99</v>
      </c>
    </row>
    <row r="19" spans="1:9" s="9" customFormat="1" ht="24.75" customHeight="1">
      <c r="A19" s="15">
        <v>14</v>
      </c>
      <c r="B19" s="16" t="s">
        <v>26</v>
      </c>
      <c r="C19" s="17">
        <v>443880</v>
      </c>
      <c r="D19" s="17">
        <v>443880</v>
      </c>
      <c r="E19" s="17">
        <v>443880</v>
      </c>
      <c r="F19" s="17">
        <f>SUM(C19-E19)</f>
        <v>0</v>
      </c>
      <c r="G19" s="17">
        <f>SUM(D19-E19)</f>
        <v>0</v>
      </c>
      <c r="H19" s="28">
        <f>SUM(E19/C19%)</f>
        <v>100</v>
      </c>
      <c r="I19" s="28">
        <f>SUM(E19/D19%)</f>
        <v>100</v>
      </c>
    </row>
    <row r="20" spans="1:9" s="10" customFormat="1" ht="24.75" customHeight="1">
      <c r="A20" s="38" t="s">
        <v>3</v>
      </c>
      <c r="B20" s="38"/>
      <c r="C20" s="33">
        <f>SUM(C15:C19)</f>
        <v>1165636</v>
      </c>
      <c r="D20" s="33">
        <f>SUM(D15:D19)</f>
        <v>1165636</v>
      </c>
      <c r="E20" s="33">
        <f>SUM(E15:E19)</f>
        <v>1165635.7</v>
      </c>
      <c r="F20" s="33">
        <f>SUM(F15:F19)</f>
        <v>0.3000000000029104</v>
      </c>
      <c r="G20" s="33">
        <f>SUM(G15:G19)</f>
        <v>0.3000000000029104</v>
      </c>
      <c r="H20" s="34">
        <v>99.99</v>
      </c>
      <c r="I20" s="34">
        <v>99.99</v>
      </c>
    </row>
    <row r="21" spans="1:9" s="11" customFormat="1" ht="24.75" customHeight="1">
      <c r="A21" s="39" t="s">
        <v>4</v>
      </c>
      <c r="B21" s="39"/>
      <c r="C21" s="35">
        <f>SUM(C14+C20)</f>
        <v>1243967</v>
      </c>
      <c r="D21" s="35">
        <f>SUM(D14+D20)</f>
        <v>1243967</v>
      </c>
      <c r="E21" s="35">
        <f>SUM(E14+E20)</f>
        <v>1243964.98</v>
      </c>
      <c r="F21" s="35">
        <f>F14+F20</f>
        <v>2.020000000003165</v>
      </c>
      <c r="G21" s="35">
        <f>G14+G20</f>
        <v>2.020000000003165</v>
      </c>
      <c r="H21" s="32">
        <v>99.99</v>
      </c>
      <c r="I21" s="32">
        <v>99.99</v>
      </c>
    </row>
    <row r="22" spans="1:9" s="9" customFormat="1" ht="24.75" customHeight="1">
      <c r="A22" s="40" t="s">
        <v>40</v>
      </c>
      <c r="B22" s="40"/>
      <c r="C22" s="17">
        <v>29143.73</v>
      </c>
      <c r="D22" s="17">
        <v>29143.73</v>
      </c>
      <c r="E22" s="17">
        <v>29141</v>
      </c>
      <c r="F22" s="17">
        <f>SUM(C22-E22)</f>
        <v>2.7299999999995634</v>
      </c>
      <c r="G22" s="17">
        <f>SUM(D22-E22)</f>
        <v>2.7299999999995634</v>
      </c>
      <c r="H22" s="28">
        <f>SUM(E22/C22%)</f>
        <v>99.99063263350298</v>
      </c>
      <c r="I22" s="28">
        <f>SUM(E22/D22%)</f>
        <v>99.99063263350298</v>
      </c>
    </row>
    <row r="23" spans="1:9" s="9" customFormat="1" ht="24.75" customHeight="1">
      <c r="A23" s="40" t="s">
        <v>39</v>
      </c>
      <c r="B23" s="40"/>
      <c r="C23" s="17">
        <v>1958.27</v>
      </c>
      <c r="D23" s="17">
        <v>1958.27</v>
      </c>
      <c r="E23" s="17">
        <v>1958.23</v>
      </c>
      <c r="F23" s="17">
        <f>SUM(C23-E23)</f>
        <v>0.03999999999996362</v>
      </c>
      <c r="G23" s="17">
        <f>SUM(D23-E23)</f>
        <v>0.03999999999996362</v>
      </c>
      <c r="H23" s="28">
        <v>99.99</v>
      </c>
      <c r="I23" s="28">
        <v>99.99</v>
      </c>
    </row>
    <row r="24" spans="1:9" s="3" customFormat="1" ht="24.75" customHeight="1">
      <c r="A24" s="41" t="s">
        <v>6</v>
      </c>
      <c r="B24" s="41"/>
      <c r="C24" s="31">
        <f>SUM(C21:C23)</f>
        <v>1275069</v>
      </c>
      <c r="D24" s="31">
        <f>SUM(D21:D23)</f>
        <v>1275069</v>
      </c>
      <c r="E24" s="31">
        <f>SUM(E21:E23)</f>
        <v>1275064.21</v>
      </c>
      <c r="F24" s="31">
        <f>SUM(F21:F23)</f>
        <v>4.790000000002692</v>
      </c>
      <c r="G24" s="31">
        <f>SUM(G21:G23)</f>
        <v>4.790000000002692</v>
      </c>
      <c r="H24" s="32">
        <v>99.99</v>
      </c>
      <c r="I24" s="32">
        <v>99.99</v>
      </c>
    </row>
    <row r="26" s="26" customFormat="1" ht="12"/>
    <row r="29" ht="12.75">
      <c r="D29" s="30"/>
    </row>
  </sheetData>
  <sheetProtection/>
  <mergeCells count="10">
    <mergeCell ref="I2:I3"/>
    <mergeCell ref="A20:B20"/>
    <mergeCell ref="A21:B21"/>
    <mergeCell ref="A22:B22"/>
    <mergeCell ref="A24:B24"/>
    <mergeCell ref="C2:C3"/>
    <mergeCell ref="B2:B3"/>
    <mergeCell ref="A2:A3"/>
    <mergeCell ref="A14:B14"/>
    <mergeCell ref="A23:B23"/>
  </mergeCells>
  <printOptions/>
  <pageMargins left="0.4724409448818898" right="0.5118110236220472" top="0.9833333333333333" bottom="0.31496062992125984" header="0.7" footer="0.2755905511811024"/>
  <pageSetup horizontalDpi="600" verticalDpi="600" orientation="landscape" paperSize="9" scale="80" r:id="rId1"/>
  <headerFooter alignWithMargins="0">
    <oddHeader>&amp;C&amp;"Times New Roman CE,Standardowy"&amp;12Wykorzystanie środków z PFRON w 2011 roku &amp;RZałącznik nr 2 
do sprawozdania 
z działalności PCPR za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C4" sqref="A4:IV4"/>
    </sheetView>
  </sheetViews>
  <sheetFormatPr defaultColWidth="9.00390625" defaultRowHeight="12.75"/>
  <cols>
    <col min="1" max="1" width="2.75390625" style="0" customWidth="1"/>
    <col min="2" max="2" width="51.75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00390625" style="0" customWidth="1"/>
    <col min="7" max="7" width="11.25390625" style="0" customWidth="1"/>
    <col min="8" max="8" width="8.875" style="8" customWidth="1"/>
    <col min="9" max="9" width="11.75390625" style="8" customWidth="1"/>
  </cols>
  <sheetData>
    <row r="1" ht="12.75">
      <c r="I1" s="27" t="s">
        <v>28</v>
      </c>
    </row>
    <row r="2" spans="8:9" ht="12.75">
      <c r="H2" s="47" t="s">
        <v>29</v>
      </c>
      <c r="I2" s="47"/>
    </row>
    <row r="3" ht="12.75">
      <c r="I3" s="8" t="s">
        <v>30</v>
      </c>
    </row>
    <row r="4" spans="8:9" s="1" customFormat="1" ht="11.25" customHeight="1">
      <c r="H4" s="7"/>
      <c r="I4" s="7"/>
    </row>
    <row r="5" spans="1:9" s="2" customFormat="1" ht="11.25">
      <c r="A5" s="42" t="s">
        <v>0</v>
      </c>
      <c r="B5" s="42" t="s">
        <v>1</v>
      </c>
      <c r="C5" s="42" t="s">
        <v>18</v>
      </c>
      <c r="D5" s="4" t="s">
        <v>9</v>
      </c>
      <c r="E5" s="4" t="s">
        <v>16</v>
      </c>
      <c r="F5" s="4" t="s">
        <v>12</v>
      </c>
      <c r="G5" s="4" t="s">
        <v>10</v>
      </c>
      <c r="H5" s="4" t="s">
        <v>7</v>
      </c>
      <c r="I5" s="36" t="s">
        <v>17</v>
      </c>
    </row>
    <row r="6" spans="1:9" s="2" customFormat="1" ht="11.25">
      <c r="A6" s="43"/>
      <c r="B6" s="43"/>
      <c r="C6" s="43"/>
      <c r="D6" s="5" t="s">
        <v>19</v>
      </c>
      <c r="E6" s="5" t="s">
        <v>27</v>
      </c>
      <c r="F6" s="5" t="s">
        <v>11</v>
      </c>
      <c r="G6" s="5" t="s">
        <v>20</v>
      </c>
      <c r="H6" s="5" t="s">
        <v>8</v>
      </c>
      <c r="I6" s="37"/>
    </row>
    <row r="7" spans="1:9" s="25" customFormat="1" ht="9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s="9" customFormat="1" ht="24.75" customHeight="1">
      <c r="A8" s="12">
        <v>1</v>
      </c>
      <c r="B8" s="13" t="s">
        <v>13</v>
      </c>
      <c r="C8" s="17">
        <v>110850</v>
      </c>
      <c r="D8" s="17">
        <v>67950</v>
      </c>
      <c r="E8" s="17">
        <v>67745.59</v>
      </c>
      <c r="F8" s="17">
        <f>SUM(C8-E8)</f>
        <v>43104.41</v>
      </c>
      <c r="G8" s="17">
        <f>SUM(D8-E8)</f>
        <v>204.4100000000035</v>
      </c>
      <c r="H8" s="21">
        <f>E8/C8</f>
        <v>0.6111465042850699</v>
      </c>
      <c r="I8" s="21">
        <f>E8/D8</f>
        <v>0.9969917586460633</v>
      </c>
    </row>
    <row r="9" spans="1:9" s="9" customFormat="1" ht="24.75" customHeight="1">
      <c r="A9" s="12">
        <v>2</v>
      </c>
      <c r="B9" s="13" t="s">
        <v>21</v>
      </c>
      <c r="C9" s="17">
        <v>15000</v>
      </c>
      <c r="D9" s="17">
        <v>15000</v>
      </c>
      <c r="E9" s="17">
        <v>7334.7</v>
      </c>
      <c r="F9" s="17">
        <f>SUM(C9-E9)</f>
        <v>7665.3</v>
      </c>
      <c r="G9" s="17">
        <f>SUM(D9-E9)</f>
        <v>7665.3</v>
      </c>
      <c r="H9" s="21">
        <f>E9/C9</f>
        <v>0.48897999999999997</v>
      </c>
      <c r="I9" s="21">
        <f>E9/D9</f>
        <v>0.48897999999999997</v>
      </c>
    </row>
    <row r="10" spans="1:9" s="9" customFormat="1" ht="24.75" customHeight="1">
      <c r="A10" s="12">
        <v>3</v>
      </c>
      <c r="B10" s="13" t="s">
        <v>15</v>
      </c>
      <c r="C10" s="17">
        <v>36500</v>
      </c>
      <c r="D10" s="17">
        <v>36500</v>
      </c>
      <c r="E10" s="17">
        <v>36500</v>
      </c>
      <c r="F10" s="17">
        <f>SUM(C10-E10)</f>
        <v>0</v>
      </c>
      <c r="G10" s="17">
        <f>SUM(D10-E10)</f>
        <v>0</v>
      </c>
      <c r="H10" s="21">
        <f>E10/C10</f>
        <v>1</v>
      </c>
      <c r="I10" s="21">
        <f>E10/D10</f>
        <v>1</v>
      </c>
    </row>
    <row r="11" spans="1:9" s="9" customFormat="1" ht="24.75" customHeight="1">
      <c r="A11" s="12">
        <v>4</v>
      </c>
      <c r="B11" s="13" t="s">
        <v>22</v>
      </c>
      <c r="C11" s="17">
        <v>863</v>
      </c>
      <c r="D11" s="17">
        <v>863</v>
      </c>
      <c r="E11" s="17">
        <v>851.67</v>
      </c>
      <c r="F11" s="17">
        <f>SUM(C11-E11)</f>
        <v>11.330000000000041</v>
      </c>
      <c r="G11" s="17">
        <f>SUM(D11-E11)</f>
        <v>11.330000000000041</v>
      </c>
      <c r="H11" s="21">
        <f>E11/C11</f>
        <v>0.9868713789107764</v>
      </c>
      <c r="I11" s="21">
        <f>E11/D11</f>
        <v>0.9868713789107764</v>
      </c>
    </row>
    <row r="12" spans="1:9" s="10" customFormat="1" ht="24.75" customHeight="1">
      <c r="A12" s="48" t="s">
        <v>2</v>
      </c>
      <c r="B12" s="49"/>
      <c r="C12" s="18">
        <f>SUM(C8:C11)</f>
        <v>163213</v>
      </c>
      <c r="D12" s="18">
        <f>SUM(D8:D11)</f>
        <v>120313</v>
      </c>
      <c r="E12" s="18">
        <f>SUM(E8:E11)</f>
        <v>112431.95999999999</v>
      </c>
      <c r="F12" s="18">
        <f>SUM(F8:F11)</f>
        <v>50781.04000000001</v>
      </c>
      <c r="G12" s="18">
        <f>SUM(G8:G11)</f>
        <v>7881.040000000004</v>
      </c>
      <c r="H12" s="22">
        <f aca="true" t="shared" si="0" ref="H12:H21">E12/C12</f>
        <v>0.6888664505891074</v>
      </c>
      <c r="I12" s="22">
        <f aca="true" t="shared" si="1" ref="I12:I21">E12/D12</f>
        <v>0.9344955241744449</v>
      </c>
    </row>
    <row r="13" spans="1:9" s="9" customFormat="1" ht="24.75" customHeight="1">
      <c r="A13" s="14">
        <v>5</v>
      </c>
      <c r="B13" s="13" t="s">
        <v>24</v>
      </c>
      <c r="C13" s="17">
        <v>364182</v>
      </c>
      <c r="D13" s="17">
        <v>364182</v>
      </c>
      <c r="E13" s="17">
        <v>363095</v>
      </c>
      <c r="F13" s="17">
        <f>SUM(C13-E13)</f>
        <v>1087</v>
      </c>
      <c r="G13" s="17">
        <f>SUM(D13-E13)</f>
        <v>1087</v>
      </c>
      <c r="H13" s="21">
        <f t="shared" si="0"/>
        <v>0.9970152286494116</v>
      </c>
      <c r="I13" s="21">
        <f t="shared" si="1"/>
        <v>0.9970152286494116</v>
      </c>
    </row>
    <row r="14" spans="1:9" s="9" customFormat="1" ht="24.75" customHeight="1">
      <c r="A14" s="14">
        <v>6</v>
      </c>
      <c r="B14" s="13" t="s">
        <v>23</v>
      </c>
      <c r="C14" s="17">
        <v>47658</v>
      </c>
      <c r="D14" s="17">
        <v>47658</v>
      </c>
      <c r="E14" s="17">
        <v>47657.42</v>
      </c>
      <c r="F14" s="17">
        <f>SUM(C14-E14)</f>
        <v>0.5800000000017462</v>
      </c>
      <c r="G14" s="17">
        <f>SUM(D14-E14)</f>
        <v>0.5800000000017462</v>
      </c>
      <c r="H14" s="21">
        <f t="shared" si="0"/>
        <v>0.9999878299550967</v>
      </c>
      <c r="I14" s="21">
        <f t="shared" si="1"/>
        <v>0.9999878299550967</v>
      </c>
    </row>
    <row r="15" spans="1:9" s="9" customFormat="1" ht="24.75" customHeight="1">
      <c r="A15" s="14">
        <v>7</v>
      </c>
      <c r="B15" s="13" t="s">
        <v>14</v>
      </c>
      <c r="C15" s="17">
        <v>378432</v>
      </c>
      <c r="D15" s="17">
        <v>378432</v>
      </c>
      <c r="E15" s="17">
        <v>378432</v>
      </c>
      <c r="F15" s="17">
        <f>SUM(C15-E15)</f>
        <v>0</v>
      </c>
      <c r="G15" s="17">
        <f>SUM(D15-E15)</f>
        <v>0</v>
      </c>
      <c r="H15" s="21">
        <f t="shared" si="0"/>
        <v>1</v>
      </c>
      <c r="I15" s="21">
        <f t="shared" si="1"/>
        <v>1</v>
      </c>
    </row>
    <row r="16" spans="1:9" s="9" customFormat="1" ht="24.75" customHeight="1">
      <c r="A16" s="14">
        <v>8</v>
      </c>
      <c r="B16" s="13" t="s">
        <v>25</v>
      </c>
      <c r="C16" s="17">
        <v>284153</v>
      </c>
      <c r="D16" s="17">
        <v>284153</v>
      </c>
      <c r="E16" s="17">
        <v>283770.79</v>
      </c>
      <c r="F16" s="17">
        <f>SUM(C16-E16)</f>
        <v>382.21000000002095</v>
      </c>
      <c r="G16" s="17">
        <f>SUM(D16-E16)</f>
        <v>382.21000000002095</v>
      </c>
      <c r="H16" s="21">
        <f t="shared" si="0"/>
        <v>0.9986549147818252</v>
      </c>
      <c r="I16" s="21">
        <f t="shared" si="1"/>
        <v>0.9986549147818252</v>
      </c>
    </row>
    <row r="17" spans="1:9" s="9" customFormat="1" ht="24.75" customHeight="1">
      <c r="A17" s="14">
        <v>9</v>
      </c>
      <c r="B17" s="16" t="s">
        <v>26</v>
      </c>
      <c r="C17" s="17">
        <v>422280</v>
      </c>
      <c r="D17" s="17">
        <v>422280</v>
      </c>
      <c r="E17" s="17">
        <v>422280</v>
      </c>
      <c r="F17" s="17">
        <f>SUM(C17-E17)</f>
        <v>0</v>
      </c>
      <c r="G17" s="17">
        <f>SUM(D17-E17)</f>
        <v>0</v>
      </c>
      <c r="H17" s="21">
        <f t="shared" si="0"/>
        <v>1</v>
      </c>
      <c r="I17" s="21">
        <f t="shared" si="1"/>
        <v>1</v>
      </c>
    </row>
    <row r="18" spans="1:9" s="10" customFormat="1" ht="24.75" customHeight="1">
      <c r="A18" s="50" t="s">
        <v>3</v>
      </c>
      <c r="B18" s="50"/>
      <c r="C18" s="18">
        <f>SUM(C13:C17)</f>
        <v>1496705</v>
      </c>
      <c r="D18" s="18">
        <f>SUM(D13:D17)</f>
        <v>1496705</v>
      </c>
      <c r="E18" s="18">
        <f>SUM(E13:E17)</f>
        <v>1495235.21</v>
      </c>
      <c r="F18" s="18">
        <f>SUM(F13:F17)</f>
        <v>1469.7900000000227</v>
      </c>
      <c r="G18" s="18">
        <f>SUM(G13:G17)</f>
        <v>1469.7900000000227</v>
      </c>
      <c r="H18" s="22">
        <f t="shared" si="0"/>
        <v>0.9990179828356289</v>
      </c>
      <c r="I18" s="22">
        <f t="shared" si="1"/>
        <v>0.9990179828356289</v>
      </c>
    </row>
    <row r="19" spans="1:9" s="11" customFormat="1" ht="24.75" customHeight="1">
      <c r="A19" s="51" t="s">
        <v>4</v>
      </c>
      <c r="B19" s="51"/>
      <c r="C19" s="19">
        <f>SUM(C18+C12)</f>
        <v>1659918</v>
      </c>
      <c r="D19" s="19">
        <f>D12+D18</f>
        <v>1617018</v>
      </c>
      <c r="E19" s="19">
        <f>E12+E18</f>
        <v>1607667.17</v>
      </c>
      <c r="F19" s="19">
        <f>F12+F18</f>
        <v>52250.83000000003</v>
      </c>
      <c r="G19" s="19">
        <f>G12+G18</f>
        <v>9350.830000000027</v>
      </c>
      <c r="H19" s="23">
        <f t="shared" si="0"/>
        <v>0.9685220414502402</v>
      </c>
      <c r="I19" s="23">
        <f t="shared" si="1"/>
        <v>0.9942172381507194</v>
      </c>
    </row>
    <row r="20" spans="1:9" s="9" customFormat="1" ht="24.75" customHeight="1">
      <c r="A20" s="40" t="s">
        <v>5</v>
      </c>
      <c r="B20" s="40"/>
      <c r="C20" s="17">
        <v>41497</v>
      </c>
      <c r="D20" s="17">
        <v>40426</v>
      </c>
      <c r="E20" s="17">
        <v>40191</v>
      </c>
      <c r="F20" s="17">
        <v>1306</v>
      </c>
      <c r="G20" s="17">
        <v>235</v>
      </c>
      <c r="H20" s="21">
        <f t="shared" si="0"/>
        <v>0.9685278453864135</v>
      </c>
      <c r="I20" s="21">
        <f t="shared" si="1"/>
        <v>0.9941869094147331</v>
      </c>
    </row>
    <row r="21" spans="1:9" s="3" customFormat="1" ht="24.75" customHeight="1">
      <c r="A21" s="46" t="s">
        <v>6</v>
      </c>
      <c r="B21" s="46"/>
      <c r="C21" s="20">
        <f>SUM(C19:C20)</f>
        <v>1701415</v>
      </c>
      <c r="D21" s="20">
        <f>SUM(D19:D20)</f>
        <v>1657444</v>
      </c>
      <c r="E21" s="20">
        <f>SUM(E19:E20)</f>
        <v>1647858.17</v>
      </c>
      <c r="F21" s="20">
        <f>SUM(F19:F20)</f>
        <v>53556.83000000003</v>
      </c>
      <c r="G21" s="20">
        <f>SUM(G19:G20)</f>
        <v>9585.830000000027</v>
      </c>
      <c r="H21" s="24">
        <f t="shared" si="0"/>
        <v>0.9685221830064975</v>
      </c>
      <c r="I21" s="24">
        <f t="shared" si="1"/>
        <v>0.9942164984156328</v>
      </c>
    </row>
    <row r="23" s="26" customFormat="1" ht="12"/>
  </sheetData>
  <sheetProtection/>
  <mergeCells count="10">
    <mergeCell ref="A21:B21"/>
    <mergeCell ref="H2:I2"/>
    <mergeCell ref="A12:B12"/>
    <mergeCell ref="A18:B18"/>
    <mergeCell ref="A19:B19"/>
    <mergeCell ref="A20:B20"/>
    <mergeCell ref="A5:A6"/>
    <mergeCell ref="B5:B6"/>
    <mergeCell ref="C5:C6"/>
    <mergeCell ref="I5:I6"/>
  </mergeCells>
  <printOptions/>
  <pageMargins left="0.23" right="0.5" top="0.77" bottom="0.71" header="0.47" footer="0.5"/>
  <pageSetup horizontalDpi="300" verticalDpi="300" orientation="landscape" paperSize="9" r:id="rId1"/>
  <headerFooter alignWithMargins="0">
    <oddHeader>&amp;C&amp;"Arial CE,Kursywa"&amp;12Wykorzystanie środków PFRON w 2005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PrubanS</cp:lastModifiedBy>
  <cp:lastPrinted>2012-03-09T13:32:27Z</cp:lastPrinted>
  <dcterms:created xsi:type="dcterms:W3CDTF">2000-02-08T10:24:00Z</dcterms:created>
  <dcterms:modified xsi:type="dcterms:W3CDTF">2012-03-09T13:34:44Z</dcterms:modified>
  <cp:category/>
  <cp:version/>
  <cp:contentType/>
  <cp:contentStatus/>
</cp:coreProperties>
</file>